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rketing\Oferta cenowa\"/>
    </mc:Choice>
  </mc:AlternateContent>
  <bookViews>
    <workbookView xWindow="0" yWindow="0" windowWidth="28800" windowHeight="12435"/>
  </bookViews>
  <sheets>
    <sheet name="Całość" sheetId="1" r:id="rId1"/>
    <sheet name="Podgrzewacze przepływowe" sheetId="2" r:id="rId2"/>
    <sheet name="Ogrzewacze pojemnościowe" sheetId="3" r:id="rId3"/>
    <sheet name="Zasobniki i wymienniki cwu" sheetId="4" r:id="rId4"/>
    <sheet name="Elektr.kotły co" sheetId="7" r:id="rId5"/>
    <sheet name="Kolektory słoneczne" sheetId="6" r:id="rId6"/>
    <sheet name="Pompy ciepła" sheetId="5" r:id="rId7"/>
    <sheet name="Magnetyzery" sheetId="8" r:id="rId8"/>
  </sheets>
  <calcPr calcId="152511"/>
</workbook>
</file>

<file path=xl/calcChain.xml><?xml version="1.0" encoding="utf-8"?>
<calcChain xmlns="http://schemas.openxmlformats.org/spreadsheetml/2006/main">
  <c r="F38" i="1" l="1"/>
  <c r="F197" i="1" l="1"/>
  <c r="J198" i="1"/>
  <c r="J199" i="1"/>
  <c r="F193" i="1"/>
  <c r="J193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61" i="1"/>
  <c r="F142" i="1"/>
  <c r="J141" i="1"/>
  <c r="J138" i="1"/>
  <c r="F140" i="1"/>
  <c r="J135" i="1"/>
  <c r="J139" i="1"/>
  <c r="J143" i="1"/>
  <c r="J147" i="1"/>
  <c r="J151" i="1"/>
  <c r="J155" i="1"/>
  <c r="J134" i="1"/>
  <c r="J136" i="1"/>
  <c r="J137" i="1"/>
  <c r="J140" i="1"/>
  <c r="J144" i="1"/>
  <c r="J145" i="1"/>
  <c r="J146" i="1"/>
  <c r="J148" i="1"/>
  <c r="J149" i="1"/>
  <c r="J150" i="1"/>
  <c r="J152" i="1"/>
  <c r="J153" i="1"/>
  <c r="J154" i="1"/>
  <c r="J156" i="1"/>
  <c r="J157" i="1"/>
  <c r="J133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F109" i="1"/>
  <c r="F113" i="1"/>
  <c r="F117" i="1"/>
  <c r="F121" i="1"/>
  <c r="F125" i="1"/>
  <c r="F129" i="1"/>
  <c r="F100" i="1"/>
  <c r="F102" i="1"/>
  <c r="F104" i="1"/>
  <c r="F106" i="1"/>
  <c r="F97" i="1"/>
  <c r="F94" i="1"/>
  <c r="F96" i="1"/>
  <c r="F48" i="1"/>
  <c r="F51" i="1"/>
  <c r="F52" i="1"/>
  <c r="F55" i="1"/>
  <c r="F56" i="1"/>
  <c r="F59" i="1"/>
  <c r="F63" i="1"/>
  <c r="F64" i="1"/>
  <c r="F67" i="1"/>
  <c r="F68" i="1"/>
  <c r="F71" i="1"/>
  <c r="F72" i="1"/>
  <c r="F75" i="1"/>
  <c r="F76" i="1"/>
  <c r="F79" i="1"/>
  <c r="F80" i="1"/>
  <c r="F83" i="1"/>
  <c r="F84" i="1"/>
  <c r="F87" i="1"/>
  <c r="F88" i="1"/>
  <c r="F91" i="1"/>
  <c r="F92" i="1"/>
  <c r="J47" i="1"/>
  <c r="J39" i="1"/>
  <c r="J41" i="1"/>
  <c r="J43" i="1"/>
  <c r="J3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" i="1"/>
  <c r="F43" i="1"/>
  <c r="F39" i="1"/>
  <c r="J40" i="1"/>
  <c r="F41" i="1"/>
  <c r="J42" i="1"/>
  <c r="F199" i="1"/>
  <c r="F198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57" i="1"/>
  <c r="F156" i="1"/>
  <c r="F154" i="1"/>
  <c r="F153" i="1"/>
  <c r="F152" i="1"/>
  <c r="F150" i="1"/>
  <c r="F149" i="1"/>
  <c r="F148" i="1"/>
  <c r="F146" i="1"/>
  <c r="F145" i="1"/>
  <c r="F144" i="1"/>
  <c r="F137" i="1"/>
  <c r="F136" i="1"/>
  <c r="F134" i="1"/>
  <c r="F133" i="1"/>
  <c r="F128" i="1"/>
  <c r="F127" i="1"/>
  <c r="F126" i="1"/>
  <c r="F124" i="1"/>
  <c r="F123" i="1"/>
  <c r="F122" i="1"/>
  <c r="F120" i="1"/>
  <c r="F119" i="1"/>
  <c r="F118" i="1"/>
  <c r="F116" i="1"/>
  <c r="F115" i="1"/>
  <c r="F114" i="1"/>
  <c r="F112" i="1"/>
  <c r="F111" i="1"/>
  <c r="F110" i="1"/>
  <c r="F108" i="1"/>
  <c r="F107" i="1"/>
  <c r="F105" i="1"/>
  <c r="F103" i="1"/>
  <c r="F101" i="1"/>
  <c r="F99" i="1"/>
  <c r="F98" i="1"/>
  <c r="F95" i="1"/>
  <c r="F93" i="1"/>
  <c r="F90" i="1"/>
  <c r="F89" i="1"/>
  <c r="F86" i="1"/>
  <c r="F85" i="1"/>
  <c r="F82" i="1"/>
  <c r="F81" i="1"/>
  <c r="F78" i="1"/>
  <c r="F77" i="1"/>
  <c r="F74" i="1"/>
  <c r="F73" i="1"/>
  <c r="F70" i="1"/>
  <c r="F69" i="1"/>
  <c r="F66" i="1"/>
  <c r="F65" i="1"/>
  <c r="F62" i="1"/>
  <c r="F61" i="1"/>
  <c r="F58" i="1"/>
  <c r="F57" i="1"/>
  <c r="F54" i="1"/>
  <c r="F53" i="1"/>
  <c r="F50" i="1"/>
  <c r="F49" i="1"/>
  <c r="F4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  <c r="J197" i="1"/>
  <c r="J142" i="1"/>
  <c r="F141" i="1"/>
  <c r="F138" i="1"/>
  <c r="F135" i="1"/>
  <c r="F139" i="1"/>
  <c r="F143" i="1"/>
  <c r="F147" i="1"/>
  <c r="F151" i="1"/>
  <c r="F155" i="1"/>
  <c r="F47" i="1"/>
  <c r="O17" i="7"/>
  <c r="N11" i="2"/>
  <c r="N12" i="2"/>
  <c r="G50" i="6"/>
  <c r="G49" i="6"/>
  <c r="G48" i="6"/>
  <c r="G47" i="6"/>
  <c r="G46" i="6"/>
  <c r="G44" i="6"/>
  <c r="G43" i="6"/>
  <c r="G42" i="6"/>
  <c r="G41" i="6"/>
  <c r="G40" i="6"/>
  <c r="G39" i="6"/>
  <c r="G35" i="6"/>
  <c r="G34" i="6"/>
  <c r="G33" i="6"/>
  <c r="G29" i="6"/>
  <c r="G28" i="6"/>
  <c r="G27" i="6"/>
  <c r="G25" i="6"/>
  <c r="G24" i="6"/>
  <c r="G23" i="6"/>
  <c r="G21" i="6"/>
  <c r="G20" i="6"/>
  <c r="G19" i="6"/>
  <c r="G13" i="6"/>
  <c r="G12" i="6"/>
  <c r="G11" i="6"/>
  <c r="G10" i="6"/>
  <c r="G6" i="6"/>
  <c r="I66" i="1"/>
  <c r="I67" i="1"/>
  <c r="N37" i="4"/>
  <c r="N36" i="4"/>
  <c r="E36" i="4"/>
  <c r="G36" i="4" s="1"/>
  <c r="E37" i="4"/>
  <c r="G37" i="4" s="1"/>
  <c r="N55" i="4" l="1"/>
  <c r="E55" i="4"/>
  <c r="G55" i="4" s="1"/>
  <c r="E59" i="4"/>
  <c r="G59" i="4" s="1"/>
  <c r="N59" i="4"/>
  <c r="E60" i="4"/>
  <c r="G60" i="4" s="1"/>
  <c r="N60" i="4"/>
  <c r="E3" i="5" l="1"/>
  <c r="G3" i="5" s="1"/>
  <c r="E4" i="8"/>
  <c r="G4" i="8" s="1"/>
  <c r="E5" i="8"/>
  <c r="G5" i="8" s="1"/>
  <c r="E3" i="8"/>
  <c r="G3" i="8" s="1"/>
  <c r="E118" i="4"/>
  <c r="G118" i="4" s="1"/>
  <c r="E119" i="4"/>
  <c r="G119" i="4" s="1"/>
  <c r="E120" i="4"/>
  <c r="G120" i="4" s="1"/>
  <c r="E121" i="4"/>
  <c r="G121" i="4" s="1"/>
  <c r="E122" i="4"/>
  <c r="G122" i="4" s="1"/>
  <c r="E123" i="4"/>
  <c r="G123" i="4" s="1"/>
  <c r="E124" i="4"/>
  <c r="G124" i="4" s="1"/>
  <c r="E125" i="4"/>
  <c r="G125" i="4" s="1"/>
  <c r="E126" i="4"/>
  <c r="G126" i="4" s="1"/>
  <c r="E127" i="4"/>
  <c r="G127" i="4" s="1"/>
  <c r="E128" i="4"/>
  <c r="G128" i="4" s="1"/>
  <c r="E129" i="4"/>
  <c r="G129" i="4" s="1"/>
  <c r="E130" i="4"/>
  <c r="G130" i="4" s="1"/>
  <c r="E131" i="4"/>
  <c r="G131" i="4" s="1"/>
  <c r="E132" i="4"/>
  <c r="G132" i="4" s="1"/>
  <c r="E133" i="4"/>
  <c r="G133" i="4" s="1"/>
  <c r="E134" i="4"/>
  <c r="G134" i="4" s="1"/>
  <c r="E135" i="4"/>
  <c r="G135" i="4" s="1"/>
  <c r="E136" i="4"/>
  <c r="G136" i="4" s="1"/>
  <c r="E137" i="4"/>
  <c r="G137" i="4" s="1"/>
  <c r="E138" i="4"/>
  <c r="G138" i="4" s="1"/>
  <c r="E117" i="4"/>
  <c r="G117" i="4" s="1"/>
  <c r="E82" i="4"/>
  <c r="G82" i="4" s="1"/>
  <c r="E81" i="4"/>
  <c r="G81" i="4" s="1"/>
  <c r="E77" i="4"/>
  <c r="G77" i="4" s="1"/>
  <c r="E76" i="4"/>
  <c r="G76" i="4" s="1"/>
  <c r="E69" i="4"/>
  <c r="G69" i="4" s="1"/>
  <c r="E70" i="4"/>
  <c r="G70" i="4" s="1"/>
  <c r="E71" i="4"/>
  <c r="G71" i="4" s="1"/>
  <c r="E72" i="4"/>
  <c r="G72" i="4" s="1"/>
  <c r="E68" i="4"/>
  <c r="G68" i="4" s="1"/>
  <c r="E61" i="4"/>
  <c r="G61" i="4" s="1"/>
  <c r="E62" i="4"/>
  <c r="G62" i="4" s="1"/>
  <c r="E63" i="4"/>
  <c r="G63" i="4" s="1"/>
  <c r="E64" i="4"/>
  <c r="G64" i="4" s="1"/>
  <c r="E42" i="4"/>
  <c r="G42" i="4" s="1"/>
  <c r="E38" i="4"/>
  <c r="G38" i="4" s="1"/>
  <c r="E28" i="4"/>
  <c r="G28" i="4" s="1"/>
  <c r="E29" i="4"/>
  <c r="G29" i="4" s="1"/>
  <c r="E30" i="4"/>
  <c r="G30" i="4" s="1"/>
  <c r="E31" i="4"/>
  <c r="G31" i="4" s="1"/>
  <c r="E32" i="4"/>
  <c r="G32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15" i="4"/>
  <c r="G15" i="4" s="1"/>
  <c r="E11" i="4"/>
  <c r="G11" i="4" s="1"/>
  <c r="E47" i="4"/>
  <c r="G47" i="4" s="1"/>
  <c r="E48" i="4"/>
  <c r="G48" i="4" s="1"/>
  <c r="E49" i="4"/>
  <c r="G49" i="4" s="1"/>
  <c r="E50" i="4"/>
  <c r="G50" i="4" s="1"/>
  <c r="E51" i="4"/>
  <c r="G51" i="4" s="1"/>
  <c r="E46" i="4"/>
  <c r="G46" i="4" s="1"/>
  <c r="E6" i="4"/>
  <c r="G6" i="4" s="1"/>
  <c r="E7" i="4"/>
  <c r="G7" i="4" s="1"/>
  <c r="E5" i="4"/>
  <c r="G5" i="4" s="1"/>
  <c r="E93" i="4"/>
  <c r="G93" i="4" s="1"/>
  <c r="E92" i="4"/>
  <c r="G92" i="4" s="1"/>
  <c r="E87" i="4"/>
  <c r="G87" i="4" s="1"/>
  <c r="E88" i="4"/>
  <c r="G88" i="4" s="1"/>
  <c r="E86" i="4"/>
  <c r="G86" i="4" s="1"/>
  <c r="E105" i="4"/>
  <c r="G105" i="4" s="1"/>
  <c r="E106" i="4"/>
  <c r="G106" i="4" s="1"/>
  <c r="E104" i="4"/>
  <c r="G104" i="4" s="1"/>
  <c r="E98" i="4"/>
  <c r="G98" i="4" s="1"/>
  <c r="E99" i="4"/>
  <c r="G99" i="4" s="1"/>
  <c r="E100" i="4"/>
  <c r="G100" i="4" s="1"/>
  <c r="E97" i="4"/>
  <c r="G97" i="4" s="1"/>
  <c r="E111" i="4"/>
  <c r="G111" i="4" s="1"/>
  <c r="E112" i="4"/>
  <c r="G112" i="4" s="1"/>
  <c r="E113" i="4"/>
  <c r="G113" i="4" s="1"/>
  <c r="E110" i="4"/>
  <c r="G110" i="4" s="1"/>
  <c r="E15" i="3"/>
  <c r="G15" i="3" s="1"/>
  <c r="E14" i="3"/>
  <c r="G14" i="3" s="1"/>
  <c r="E6" i="3"/>
  <c r="G6" i="3" s="1"/>
  <c r="E7" i="3"/>
  <c r="G7" i="3" s="1"/>
  <c r="E8" i="3"/>
  <c r="G8" i="3" s="1"/>
  <c r="E9" i="3"/>
  <c r="G9" i="3" s="1"/>
  <c r="E5" i="3"/>
  <c r="G5" i="3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1" i="2"/>
  <c r="G51" i="2" s="1"/>
  <c r="E47" i="2"/>
  <c r="G47" i="2" s="1"/>
  <c r="E41" i="2"/>
  <c r="G41" i="2" s="1"/>
  <c r="E42" i="2"/>
  <c r="G42" i="2" s="1"/>
  <c r="E40" i="2"/>
  <c r="G40" i="2" s="1"/>
  <c r="E33" i="2"/>
  <c r="G33" i="2" s="1"/>
  <c r="E34" i="2"/>
  <c r="G34" i="2" s="1"/>
  <c r="E35" i="2"/>
  <c r="G35" i="2" s="1"/>
  <c r="E36" i="2"/>
  <c r="G36" i="2" s="1"/>
  <c r="E32" i="2"/>
  <c r="G32" i="2" s="1"/>
  <c r="E24" i="2"/>
  <c r="G24" i="2" s="1"/>
  <c r="E25" i="2"/>
  <c r="G25" i="2" s="1"/>
  <c r="E26" i="2"/>
  <c r="G26" i="2" s="1"/>
  <c r="E27" i="2"/>
  <c r="G27" i="2" s="1"/>
  <c r="E28" i="2"/>
  <c r="G28" i="2" s="1"/>
  <c r="E23" i="2"/>
  <c r="G23" i="2" s="1"/>
  <c r="E17" i="2"/>
  <c r="G17" i="2" s="1"/>
  <c r="E18" i="2"/>
  <c r="G18" i="2" s="1"/>
  <c r="E19" i="2"/>
  <c r="G19" i="2" s="1"/>
  <c r="E16" i="2"/>
  <c r="G16" i="2" s="1"/>
  <c r="E12" i="2"/>
  <c r="G12" i="2" s="1"/>
  <c r="E11" i="2"/>
  <c r="G11" i="2" s="1"/>
  <c r="E6" i="2"/>
  <c r="G6" i="2" s="1"/>
  <c r="E7" i="2"/>
  <c r="G7" i="2" s="1"/>
  <c r="E5" i="2"/>
  <c r="E51" i="7"/>
  <c r="G51" i="7" s="1"/>
  <c r="E52" i="7"/>
  <c r="G52" i="7" s="1"/>
  <c r="E53" i="7"/>
  <c r="G53" i="7" s="1"/>
  <c r="E54" i="7"/>
  <c r="G54" i="7" s="1"/>
  <c r="E55" i="7"/>
  <c r="G55" i="7" s="1"/>
  <c r="E56" i="7"/>
  <c r="G56" i="7" s="1"/>
  <c r="E50" i="7"/>
  <c r="G50" i="7" s="1"/>
  <c r="E43" i="7"/>
  <c r="G43" i="7" s="1"/>
  <c r="E44" i="7"/>
  <c r="G44" i="7" s="1"/>
  <c r="E45" i="7"/>
  <c r="G45" i="7" s="1"/>
  <c r="E42" i="7"/>
  <c r="G42" i="7" s="1"/>
  <c r="E35" i="7"/>
  <c r="G35" i="7" s="1"/>
  <c r="E36" i="7"/>
  <c r="G36" i="7" s="1"/>
  <c r="E37" i="7"/>
  <c r="G37" i="7" s="1"/>
  <c r="E34" i="7"/>
  <c r="G34" i="7" s="1"/>
  <c r="E30" i="7"/>
  <c r="G30" i="7" s="1"/>
  <c r="E29" i="7"/>
  <c r="G29" i="7" s="1"/>
  <c r="E24" i="7"/>
  <c r="G24" i="7" s="1"/>
  <c r="E23" i="7"/>
  <c r="G23" i="7" s="1"/>
  <c r="E18" i="7"/>
  <c r="G18" i="7" s="1"/>
  <c r="E17" i="7"/>
  <c r="G17" i="7" s="1"/>
  <c r="E12" i="7"/>
  <c r="G12" i="7" s="1"/>
  <c r="E11" i="7"/>
  <c r="G11" i="7" s="1"/>
  <c r="E6" i="7"/>
  <c r="G6" i="7" s="1"/>
  <c r="E5" i="7"/>
  <c r="G5" i="7" s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61" i="1"/>
  <c r="O45" i="7"/>
  <c r="O44" i="7"/>
  <c r="O43" i="7"/>
  <c r="O42" i="7"/>
  <c r="O37" i="7"/>
  <c r="O36" i="7"/>
  <c r="O35" i="7"/>
  <c r="O34" i="7"/>
  <c r="O30" i="7"/>
  <c r="O29" i="7"/>
  <c r="O24" i="7"/>
  <c r="O23" i="7"/>
  <c r="O18" i="7"/>
  <c r="O12" i="7"/>
  <c r="O11" i="7"/>
  <c r="O6" i="7"/>
  <c r="O5" i="7"/>
  <c r="N82" i="4"/>
  <c r="N81" i="4"/>
  <c r="N77" i="4"/>
  <c r="N76" i="4"/>
  <c r="N72" i="4"/>
  <c r="N71" i="4"/>
  <c r="N70" i="4"/>
  <c r="N69" i="4"/>
  <c r="N68" i="4"/>
  <c r="N64" i="4"/>
  <c r="N62" i="4"/>
  <c r="N61" i="4"/>
  <c r="N42" i="4"/>
  <c r="N38" i="4"/>
  <c r="N32" i="4"/>
  <c r="N31" i="4"/>
  <c r="N30" i="4"/>
  <c r="N29" i="4"/>
  <c r="N28" i="4"/>
  <c r="N27" i="4"/>
  <c r="N23" i="4"/>
  <c r="N22" i="4"/>
  <c r="N21" i="4"/>
  <c r="N20" i="4"/>
  <c r="N19" i="4"/>
  <c r="N18" i="4"/>
  <c r="N17" i="4"/>
  <c r="N16" i="4"/>
  <c r="N15" i="4"/>
  <c r="N11" i="4"/>
  <c r="N51" i="4"/>
  <c r="N50" i="4"/>
  <c r="N49" i="4"/>
  <c r="N48" i="4"/>
  <c r="N47" i="4"/>
  <c r="N46" i="4"/>
  <c r="N7" i="4"/>
  <c r="N6" i="4"/>
  <c r="N5" i="4"/>
  <c r="N93" i="4"/>
  <c r="N92" i="4"/>
  <c r="N88" i="4"/>
  <c r="N87" i="4"/>
  <c r="N86" i="4"/>
  <c r="N106" i="4"/>
  <c r="N105" i="4"/>
  <c r="N104" i="4"/>
  <c r="N100" i="4"/>
  <c r="N99" i="4"/>
  <c r="N98" i="4"/>
  <c r="N97" i="4"/>
  <c r="N113" i="4"/>
  <c r="N112" i="4"/>
  <c r="N111" i="4"/>
  <c r="N110" i="4"/>
  <c r="O9" i="3"/>
  <c r="O8" i="3"/>
  <c r="O7" i="3"/>
  <c r="O6" i="3"/>
  <c r="O5" i="3"/>
  <c r="N47" i="2"/>
  <c r="N42" i="2"/>
  <c r="N41" i="2"/>
  <c r="N40" i="2"/>
  <c r="N36" i="2"/>
  <c r="N35" i="2"/>
  <c r="N34" i="2"/>
  <c r="N33" i="2"/>
  <c r="N32" i="2"/>
  <c r="N28" i="2"/>
  <c r="N27" i="2"/>
  <c r="N26" i="2"/>
  <c r="N25" i="2"/>
  <c r="N24" i="2"/>
  <c r="N23" i="2"/>
  <c r="N19" i="2"/>
  <c r="N18" i="2"/>
  <c r="N17" i="2"/>
  <c r="N16" i="2"/>
  <c r="N7" i="2"/>
  <c r="N6" i="2"/>
  <c r="N5" i="2"/>
  <c r="I155" i="1" l="1"/>
  <c r="I143" i="1"/>
  <c r="I139" i="1"/>
  <c r="I184" i="1"/>
  <c r="I120" i="1"/>
  <c r="I116" i="1"/>
  <c r="I112" i="1"/>
  <c r="I88" i="1"/>
  <c r="I85" i="1"/>
  <c r="I81" i="1"/>
  <c r="I77" i="1"/>
  <c r="I68" i="1"/>
  <c r="I64" i="1"/>
  <c r="I63" i="1"/>
  <c r="I60" i="1"/>
  <c r="I58" i="1"/>
  <c r="I55" i="1"/>
  <c r="I54" i="1"/>
  <c r="I51" i="1"/>
  <c r="I74" i="1"/>
  <c r="I48" i="1"/>
  <c r="I19" i="1"/>
  <c r="I17" i="1"/>
  <c r="I16" i="1"/>
  <c r="I13" i="1"/>
  <c r="I12" i="1"/>
  <c r="I9" i="1"/>
  <c r="I8" i="1"/>
  <c r="I5" i="1"/>
  <c r="I4" i="1"/>
  <c r="I84" i="1" l="1"/>
  <c r="I87" i="1"/>
  <c r="I109" i="1"/>
  <c r="I123" i="1"/>
  <c r="I188" i="1"/>
  <c r="I135" i="1"/>
  <c r="I72" i="1"/>
  <c r="I76" i="1"/>
  <c r="I110" i="1"/>
  <c r="I115" i="1"/>
  <c r="I119" i="1"/>
  <c r="I147" i="1"/>
  <c r="I151" i="1"/>
  <c r="I117" i="1"/>
  <c r="I80" i="1"/>
  <c r="I111" i="1"/>
  <c r="I113" i="1"/>
  <c r="I121" i="1"/>
  <c r="I15" i="1"/>
  <c r="I3" i="1"/>
  <c r="I11" i="1"/>
  <c r="I7" i="1"/>
  <c r="I10" i="1"/>
  <c r="I6" i="1"/>
  <c r="I14" i="1"/>
  <c r="I18" i="1"/>
  <c r="I23" i="1"/>
  <c r="I32" i="1"/>
  <c r="I42" i="1"/>
  <c r="I105" i="1"/>
  <c r="I20" i="1"/>
  <c r="I24" i="1"/>
  <c r="I34" i="1"/>
  <c r="I41" i="1"/>
  <c r="I49" i="1"/>
  <c r="I50" i="1"/>
  <c r="I57" i="1"/>
  <c r="I65" i="1"/>
  <c r="I83" i="1"/>
  <c r="I86" i="1"/>
  <c r="I91" i="1"/>
  <c r="I30" i="1"/>
  <c r="I47" i="1"/>
  <c r="I56" i="1"/>
  <c r="I69" i="1"/>
  <c r="I21" i="1"/>
  <c r="I25" i="1"/>
  <c r="I29" i="1"/>
  <c r="I31" i="1"/>
  <c r="I33" i="1"/>
  <c r="I40" i="1"/>
  <c r="I70" i="1"/>
  <c r="I52" i="1"/>
  <c r="I59" i="1"/>
  <c r="I61" i="1"/>
  <c r="I79" i="1"/>
  <c r="I82" i="1"/>
  <c r="I89" i="1"/>
  <c r="I98" i="1"/>
  <c r="I26" i="1"/>
  <c r="I38" i="1"/>
  <c r="I75" i="1"/>
  <c r="I22" i="1"/>
  <c r="I27" i="1"/>
  <c r="I28" i="1"/>
  <c r="I39" i="1"/>
  <c r="I43" i="1"/>
  <c r="I71" i="1"/>
  <c r="I53" i="1"/>
  <c r="I62" i="1"/>
  <c r="I78" i="1"/>
  <c r="I107" i="1"/>
  <c r="I90" i="1"/>
  <c r="I99" i="1"/>
  <c r="I92" i="1"/>
  <c r="I96" i="1"/>
  <c r="I179" i="1"/>
  <c r="I182" i="1"/>
  <c r="I136" i="1"/>
  <c r="I141" i="1"/>
  <c r="I152" i="1"/>
  <c r="I73" i="1"/>
  <c r="I114" i="1"/>
  <c r="I122" i="1"/>
  <c r="I106" i="1"/>
  <c r="I187" i="1"/>
  <c r="I146" i="1"/>
  <c r="I157" i="1"/>
  <c r="I104" i="1"/>
  <c r="I97" i="1"/>
  <c r="I102" i="1"/>
  <c r="I94" i="1"/>
  <c r="I118" i="1"/>
  <c r="I124" i="1"/>
  <c r="I126" i="1"/>
  <c r="I128" i="1"/>
  <c r="I193" i="1"/>
  <c r="I100" i="1"/>
  <c r="I101" i="1"/>
  <c r="I103" i="1"/>
  <c r="I93" i="1"/>
  <c r="I95" i="1"/>
  <c r="I108" i="1"/>
  <c r="I125" i="1"/>
  <c r="I127" i="1"/>
  <c r="I129" i="1"/>
  <c r="I180" i="1"/>
  <c r="I183" i="1"/>
  <c r="I189" i="1"/>
  <c r="I137" i="1"/>
  <c r="I142" i="1"/>
  <c r="I148" i="1"/>
  <c r="I153" i="1"/>
  <c r="I197" i="1"/>
  <c r="I178" i="1"/>
  <c r="I185" i="1"/>
  <c r="I133" i="1"/>
  <c r="I138" i="1"/>
  <c r="I144" i="1"/>
  <c r="I149" i="1"/>
  <c r="I154" i="1"/>
  <c r="I198" i="1"/>
  <c r="I181" i="1"/>
  <c r="I186" i="1"/>
  <c r="I134" i="1"/>
  <c r="I140" i="1"/>
  <c r="I145" i="1"/>
  <c r="I150" i="1"/>
  <c r="I156" i="1"/>
  <c r="I199" i="1"/>
  <c r="G5" i="2" l="1"/>
  <c r="J60" i="1"/>
  <c r="E27" i="4"/>
  <c r="G27" i="4" s="1"/>
  <c r="F60" i="1"/>
</calcChain>
</file>

<file path=xl/sharedStrings.xml><?xml version="1.0" encoding="utf-8"?>
<sst xmlns="http://schemas.openxmlformats.org/spreadsheetml/2006/main" count="1784" uniqueCount="602">
  <si>
    <t>ELEKTRYCZNE PRZEPŁYWOWE PODGRZEWACZE WODY</t>
  </si>
  <si>
    <t>Kod EAN</t>
  </si>
  <si>
    <t>Kod produktu</t>
  </si>
  <si>
    <t>Moc / zasilanie</t>
  </si>
  <si>
    <t>Opis</t>
  </si>
  <si>
    <t>Cena netto [zł]</t>
  </si>
  <si>
    <t>Cena brutto [zł]</t>
  </si>
  <si>
    <t>EPS2-3,5.TWISTER.PL</t>
  </si>
  <si>
    <t>3,5kW / 230V~</t>
  </si>
  <si>
    <t>Elektryczny przepływowy podgrzewacz wody EPS2-3,5 Twister</t>
  </si>
  <si>
    <t>EPS2-4,4.TWISTER.PL</t>
  </si>
  <si>
    <t>4,4kW / 230V~</t>
  </si>
  <si>
    <t>Elektryczny przepływowy podgrzewacz wody EPS2-4,4 Twister</t>
  </si>
  <si>
    <t>EPS2-5,5.R.TWISTER.PL</t>
  </si>
  <si>
    <t>5,5kW / 230V~</t>
  </si>
  <si>
    <t>Elektryczny przepływowy podgrzewacz wody EPS2-5,5.R Twister</t>
  </si>
  <si>
    <t>EPS2-4,4.P.PRISTER.PL</t>
  </si>
  <si>
    <t>Elektryczny przepływowy podgrzewacz wody EPS2-4,4.P Prister</t>
  </si>
  <si>
    <t>EPS2-5,5.P.PRISTER.PL</t>
  </si>
  <si>
    <t>Elektryczny przepływowy podgrzewacz wody EPS2-5,5.P Prister</t>
  </si>
  <si>
    <t>EPO2-3.AMICUS.PL</t>
  </si>
  <si>
    <t>Elektryczny przepływowy podgrzewacz wody EPO2-3 Amicus - 3.5kW/230V</t>
  </si>
  <si>
    <t>EPO2-4.AMICUS.PL</t>
  </si>
  <si>
    <t>Elektryczny przepływowy podgrzewacz wody EPO2-4 Amicus - 4.4kW/230V</t>
  </si>
  <si>
    <t>EPO2-5.AMICUS.PL</t>
  </si>
  <si>
    <t>Elektryczny przepływowy podgrzewacz wody EPO2-5 Amicus - 5.5kW/230V</t>
  </si>
  <si>
    <t>EPO2-6.AMICUS.PL</t>
  </si>
  <si>
    <t>6kW / 230V~</t>
  </si>
  <si>
    <t>Elektryczny przepływowy podgrzewacz wody EPO2-6 Amicus - 6kW/230V</t>
  </si>
  <si>
    <t>EPO.D-4.AMICUS.PL</t>
  </si>
  <si>
    <t>4kW / 230V~</t>
  </si>
  <si>
    <t>Elektryczny przepływowy podgrzewacz wody EPO.D-4 Amicus</t>
  </si>
  <si>
    <t>EPO.D-5.AMICUS.PL</t>
  </si>
  <si>
    <t>5kW / 230V~</t>
  </si>
  <si>
    <t>Elektryczny przepływowy podgrzewacz wody EPO.D-5 Amicus</t>
  </si>
  <si>
    <t>EPO.D-6.AMICUS.PL</t>
  </si>
  <si>
    <t>Elektryczny przepływowy podgrzewacz wody EPO.D-6 Amicus</t>
  </si>
  <si>
    <t>EPO.G-4.AMICUS.PL</t>
  </si>
  <si>
    <t>Elektryczny przepływowy podgrzewacz wody EPO.G-4 Amicus</t>
  </si>
  <si>
    <t>EPO.G-5.AMICUS.PL</t>
  </si>
  <si>
    <t>Elektryczny przepływowy podgrzewacz wody EPO.G-5 Amicus</t>
  </si>
  <si>
    <t>EPO.G-6.AMICUS.PL</t>
  </si>
  <si>
    <t>Elektryczny przepływowy podgrzewacz wody EPO.G-6 Amicus</t>
  </si>
  <si>
    <t>PPH3-09.PL</t>
  </si>
  <si>
    <t>9kW / 400V 3~</t>
  </si>
  <si>
    <t>Elektryczny przepływowy podgrzewacz wody PPH3-9 hydraulic</t>
  </si>
  <si>
    <t>PPH3-12.PL</t>
  </si>
  <si>
    <t>12kW / 400V 3~</t>
  </si>
  <si>
    <t>Elektryczny przepływowy podgrzewacz wody PPH3-12 hydraulic</t>
  </si>
  <si>
    <t>PPH3-15.PL</t>
  </si>
  <si>
    <t>15kW / 400V 3~</t>
  </si>
  <si>
    <t>Elektryczny przepływowy podgrzewacz wody PPH3-15 hydraulic</t>
  </si>
  <si>
    <t>PPH3-18.PL</t>
  </si>
  <si>
    <t>18kW / 400V 3~</t>
  </si>
  <si>
    <t>Elektryczny przepływowy podgrzewacz wody PPH3-18 hydraulic</t>
  </si>
  <si>
    <t>PPH3-21.PL</t>
  </si>
  <si>
    <t>21kW / 400V 3~</t>
  </si>
  <si>
    <t>Elektryczny przepływowy podgrzewacz wody PPH3-21 hydraulic</t>
  </si>
  <si>
    <t>PPE3-09/12/15.LCD.PL</t>
  </si>
  <si>
    <t>9/11/12/15 kW / 400V 3~</t>
  </si>
  <si>
    <t>Elektryczny przepływowy podgrzewacz wody PPE3-9/11/12/15 electronic LCD</t>
  </si>
  <si>
    <t>PPE3-18/21/24.LCD.PL</t>
  </si>
  <si>
    <t>17/18/21/24kW / 400V 3~</t>
  </si>
  <si>
    <t>Elektryczny przepływowy podgrzewacz wody PPE3-17/18/21/24 electronic LCD</t>
  </si>
  <si>
    <t>PPE3-27.LCD.PL</t>
  </si>
  <si>
    <t>27kW / 400V 3~</t>
  </si>
  <si>
    <t>Elektryczny przepływowy podgrzewacz wody PPE3-27 electronic LCD</t>
  </si>
  <si>
    <t>EPP-36.1.MAXIMUS.PL</t>
  </si>
  <si>
    <t>36kW / 400V 3~</t>
  </si>
  <si>
    <t>Elektryczny przepływowy podgrzewacz wody EPP-36 Maximus electronic</t>
  </si>
  <si>
    <t>BATERIA.EPS/EPJ/EPJ.PU.PL</t>
  </si>
  <si>
    <t>Bateria chrom bez wylewki do podgrzewaczy EPS Twister, EPJ Optimus, EPJ.Pu</t>
  </si>
  <si>
    <t>PERL.GW.WEW.CHROM.PL</t>
  </si>
  <si>
    <t>Perlator drobnostrumieniowy gwint wewnętrzny chrom</t>
  </si>
  <si>
    <t>PERL.GW.ZEW.CHROM.PL</t>
  </si>
  <si>
    <t>Perlator drobnostrumieniowy gwint zewnętrzny chrom</t>
  </si>
  <si>
    <t>PRZYŁĄCZA.PP.GÓRA.PL</t>
  </si>
  <si>
    <t>PRZYŁĄCZA.PP.DÓŁ.PL</t>
  </si>
  <si>
    <t>WYLEWKA.150.CHROM.PL</t>
  </si>
  <si>
    <t>Wylewka KOSPEL 150mm, chrom</t>
  </si>
  <si>
    <t>WYLEWKA.250.CHROM.PL</t>
  </si>
  <si>
    <t>Wylewka KOSPEL 250mm, chrom</t>
  </si>
  <si>
    <t>WYLEWKA.PRYSZNICOWA.PL</t>
  </si>
  <si>
    <t>Wylewka prysznicowa drobnostrumieniowa</t>
  </si>
  <si>
    <t>ELEKTRYCZNE POJEMNOŚCIOWE OGRZEWACZE WODY</t>
  </si>
  <si>
    <t>Pojemność / moc</t>
  </si>
  <si>
    <t>POC.D.5.LUNA.INOX.PL</t>
  </si>
  <si>
    <t>5 litrów / 2kW</t>
  </si>
  <si>
    <t>Elektryczny pojemnościowy ogrzewacz wody POC.D-5 Luna inox, podumywalkowy, ciśnieniowy</t>
  </si>
  <si>
    <t>POC.G.5.LUNA.INOX.PL</t>
  </si>
  <si>
    <t>Elektryczny pojemnościowy ogrzewacz wody POC.G-5 Luna inox, nadumywalkowy, ciśnieniowy</t>
  </si>
  <si>
    <t>POC.D-5.600W.INOX.PL</t>
  </si>
  <si>
    <t>5 litrów / 0,6kW</t>
  </si>
  <si>
    <t>Elektryczny pojemnościowy ogrzewacz wody POC.D-5/600W inox, podumywalkowy, ciśnieniowy</t>
  </si>
  <si>
    <t>POC.D.10.LUNA.INOX.PL</t>
  </si>
  <si>
    <t>10 litrów / 2kW</t>
  </si>
  <si>
    <t>Elektryczny pojemnościowy ogrzewacz wody POC.D-10 Luna inox, podumywalkowy, ciśnieniowy</t>
  </si>
  <si>
    <t>POC.G.10.LUNA.INOX.PL</t>
  </si>
  <si>
    <t>Elektryczny pojemnościowy ogrzewacz wody POC.G-10 Luna inox, nadumywalkowy, ciśnieniowy</t>
  </si>
  <si>
    <t>BATERIA.POC.GB.PL</t>
  </si>
  <si>
    <t>Bateria KOSPEL chrom do ogrzewacza POC.Gb z wylewką i rurkami przyłączeniowymi</t>
  </si>
  <si>
    <t>WYMIENNIKI I ZASOBNIKI C.W.U. ORAZ ZBIORNIKI BUFOROWE</t>
  </si>
  <si>
    <t>Pojemność [l]</t>
  </si>
  <si>
    <t>SWK-100.A.TERMO-TOP.WHITE.PL</t>
  </si>
  <si>
    <t>Wymiennik c.w.u. stojący z wężownicą spiralną - króćce w górę SWK-100 Termo Top, biały</t>
  </si>
  <si>
    <t>SWK-120.A.TERMO-TOP.WHITE.PL</t>
  </si>
  <si>
    <t>Wymiennik c.w.u. stojący z wężownicą spiralną - króćce w górę SWK-120 Termo Top, biały</t>
  </si>
  <si>
    <t>SWK-140.A.TERMO-TOP.WHITE.PL</t>
  </si>
  <si>
    <t>Wymiennik c.w.u. stojący z wężownicą spiralną - króćce w górę SWK-140 Termo Top, biały</t>
  </si>
  <si>
    <t>SE-140.TERMO.PL</t>
  </si>
  <si>
    <t>Zasobnik c.w.u. stojący (bez wężownicy) SE-140 Termo Max</t>
  </si>
  <si>
    <t>SE-200.TERMO.PL</t>
  </si>
  <si>
    <t>Zasobnik c.w.u. stojący (bez wężownicy) SE-200 Termo Max</t>
  </si>
  <si>
    <t>SE-250.TERMO.PL</t>
  </si>
  <si>
    <t>Zasobnik c.w.u. stojący (bez wężownicy) SE-250 Termo Max</t>
  </si>
  <si>
    <t>SE-300.TERMO.PL</t>
  </si>
  <si>
    <t>Zasobnik c.w.u. stojący (bez wężownicy) SE-300 Termo Max</t>
  </si>
  <si>
    <t>SE-400.TERMO.PL</t>
  </si>
  <si>
    <t>Zasobnik c.w.u. stojący (bez wężownicy) SE-400 Termo Max</t>
  </si>
  <si>
    <t>SE-500.TERMO.PL</t>
  </si>
  <si>
    <t>Zasobnik c.w.u. stojący (bez wężownicy) SE-500 Termo Max</t>
  </si>
  <si>
    <t>SP-180.TERMO-S.PL</t>
  </si>
  <si>
    <t>183 / 140</t>
  </si>
  <si>
    <t>Wymiennik c.w.u. płaszczowy, pionowo-poziomy SP-180 Termo-S</t>
  </si>
  <si>
    <t>SW-100.TERMO-MAX.PL</t>
  </si>
  <si>
    <t>Wymiennik c.w.u. stojący z wężownicą spiralną SW-100 Termo Max</t>
  </si>
  <si>
    <t>SW-120.TERMO-MAX.PL</t>
  </si>
  <si>
    <t>Wymiennik c.w.u. stojący z wężownicą spiralną SW-120 Termo Max</t>
  </si>
  <si>
    <t>SW-140.TERMO-MAX.PL</t>
  </si>
  <si>
    <t>Wymiennik c.w.u. stojący z wężownicą spiralną SW-140 Termo Max</t>
  </si>
  <si>
    <t>SW-200.TERMO-MAX.PL</t>
  </si>
  <si>
    <t>Wymiennik c.w.u. stojący z wężownicą spiralną SW-200 Termo Max</t>
  </si>
  <si>
    <t>SW-250.TERMO-MAX.PL</t>
  </si>
  <si>
    <t>Wymiennik c.w.u. stojący z wężownicą spiralną SW-250 Termo Max</t>
  </si>
  <si>
    <t>SW-300.TERMO-MAX.PL</t>
  </si>
  <si>
    <t>Wymiennik c.w.u. stojący z wężownicą spiralną SW-300 Termo Max</t>
  </si>
  <si>
    <t>SW-400.TERMO-MAX.PL</t>
  </si>
  <si>
    <t>Wymiennik c.w.u. stojący z wężownicą spiralną SW-400 Termo Max</t>
  </si>
  <si>
    <t>SW-500.TERMO-MAX.PL</t>
  </si>
  <si>
    <t>Wymiennik c.w.u. stojący z wężownicą spiralną SW-500 Termo Max</t>
  </si>
  <si>
    <t>SW-1000.TERMO-MAX.PL</t>
  </si>
  <si>
    <t>Wymiennik c.w.u. stojący z wężownicą spiralną SW-1000 Termo Max</t>
  </si>
  <si>
    <t>SB-200.TERMO-SOLAR.PL</t>
  </si>
  <si>
    <t>Wymiennik c.w.u. stojący z dwoma wężownicami SB-200 Termo Solar</t>
  </si>
  <si>
    <t>SB-250.TERMO-SOLAR.PL</t>
  </si>
  <si>
    <t>Wymiennik c.w.u. stojący z dwoma wężownicami SB-250 Termo Solar</t>
  </si>
  <si>
    <t>SB-300.TERMO-SOLAR.PL</t>
  </si>
  <si>
    <t>Wymiennik c.w.u. stojący z dwoma wężownicami SB-300 Termo Solar</t>
  </si>
  <si>
    <t>SB-400.TERMO-SOLAR.PL</t>
  </si>
  <si>
    <t>Wymiennik c.w.u. stojący z dwoma wężownicami SB-400 Termo Solar</t>
  </si>
  <si>
    <t>SB-500.TERMO-SOLAR.PL</t>
  </si>
  <si>
    <t>Wymiennik c.w.u. stojący z dwoma wężownicami SB-500 Termo Solar</t>
  </si>
  <si>
    <t>SB-1000.TERMO-SOLAR.PL</t>
  </si>
  <si>
    <t>Wymiennik c.w.u. stojący z dwoma wężownicami SB-1000 Termo Solar</t>
  </si>
  <si>
    <t>SWPC-300.TERMO-MAGNUM.PL</t>
  </si>
  <si>
    <t>SWVPC-200/100.PL</t>
  </si>
  <si>
    <t>308 / 201 / 107</t>
  </si>
  <si>
    <t>Zbiornik stojący do pomp ciepła SWVPC-200/100, zawiera wymiennik c.w.u. z wężownicą oraz zbiornik buforowy c.o.</t>
  </si>
  <si>
    <t>SVK-100.PL</t>
  </si>
  <si>
    <t>Zbiornik buforowy nieemaliowany w izolacji, króćce w górę SVK-100</t>
  </si>
  <si>
    <t>SV-200.PL</t>
  </si>
  <si>
    <t>Zbiornik buforowy nieemaliowany w izolacji SV-200</t>
  </si>
  <si>
    <t>SV-300.PL</t>
  </si>
  <si>
    <t>Zbiornik buforowy nieemaliowany w izolacji SV-300</t>
  </si>
  <si>
    <t>SV-400.PL</t>
  </si>
  <si>
    <t>Zbiornik buforowy nieemaliowany w izolacji SV-400</t>
  </si>
  <si>
    <t>SV-500.PL</t>
  </si>
  <si>
    <t>Zbiornik buforowy nieemaliowany w izolacji SV-500</t>
  </si>
  <si>
    <t>SV-800.PL</t>
  </si>
  <si>
    <t>Zbiornik buforowy nieemaliowany w izolacji SV-800</t>
  </si>
  <si>
    <t>SV-1000.PL</t>
  </si>
  <si>
    <t>Zbiornik buforowy nieemaliowany w izolacji SV-1000</t>
  </si>
  <si>
    <t>SVW-200.PL</t>
  </si>
  <si>
    <t>Zbiornik buforowy z wężownicą, nieemaliowany w izolacji SVW-200</t>
  </si>
  <si>
    <t>SVW-300.PL</t>
  </si>
  <si>
    <t>Zbiornik buforowy z wężownicą, nieemaliowany w izolacji SVW-300</t>
  </si>
  <si>
    <t>SVW-400.PL</t>
  </si>
  <si>
    <t>Zbiornik buforowy z wężownicą, nieemaliowany w izolacji SVW-400</t>
  </si>
  <si>
    <t>SVW-500.PL</t>
  </si>
  <si>
    <t>Zbiornik buforowy z wężownicą, nieemaliowany w izolacji SVW-500</t>
  </si>
  <si>
    <t>SVW-1000.PL</t>
  </si>
  <si>
    <t>Zbiornik buforowy z wężownicą, nieemaliowany w izolacji SVW-1000</t>
  </si>
  <si>
    <t>SVS-500.PL</t>
  </si>
  <si>
    <t xml:space="preserve"> 496/26</t>
  </si>
  <si>
    <t>Zbiorniki akumulacji ciepła z nierdzewną wężownicą c.w.u. SVS-500 Termo Accu Inox</t>
  </si>
  <si>
    <t>SVS-1000.PL</t>
  </si>
  <si>
    <t xml:space="preserve"> 902/28</t>
  </si>
  <si>
    <t>Zbiorniki akumulacji ciepła z nierdzewną wężownicą c.w.u. SVS-1000 Termo Accu Inox</t>
  </si>
  <si>
    <t>SVWS-500.PL</t>
  </si>
  <si>
    <t>Zbiorniki akumulacji ciepła z nierdzewną wężownicą c.w.u. i wężownica stalową SVWS-500 Termo Accu Inox</t>
  </si>
  <si>
    <t>SVWS-1000.PL</t>
  </si>
  <si>
    <t>Zbiorniki akumulacji ciepła z nierdzewną wężownicą c.w.u. i wężownica stalową SVWS-1000 Termo Accu Inox</t>
  </si>
  <si>
    <t>WZ-080.TERMO-HIT.PL</t>
  </si>
  <si>
    <t>Zasobnik c.w.u. poziomy (bez wężownicy) WZ-080</t>
  </si>
  <si>
    <t>WZ-100.TERMO-HIT.PL</t>
  </si>
  <si>
    <t>Zasobnik c.w.u. poziomy (bez wężownicy) WZ-100</t>
  </si>
  <si>
    <t>WZ-120.TERMO-HIT.PL</t>
  </si>
  <si>
    <t>Zasobnik c.w.u. poziomy (bez wężownicy) WZ-120</t>
  </si>
  <si>
    <t>WZ-140.TERMO-HIT.PL</t>
  </si>
  <si>
    <t>Zasobnik c.w.u. poziomy (bez wężownicy) WZ-140</t>
  </si>
  <si>
    <t>WW-080.TERMO-HIT.PL</t>
  </si>
  <si>
    <t>Wymiennik c.w.u. poziomy, z podwójną wężownicą WW-080</t>
  </si>
  <si>
    <t>WW-100.TERMO-HIT.PL</t>
  </si>
  <si>
    <t>Wymiennik c.w.u. poziomy, z podwójną wężownicą WW-100</t>
  </si>
  <si>
    <t>WW-120.TERMO-HIT.PL</t>
  </si>
  <si>
    <t>Wymiennik c.w.u. poziomy, z podwójną wężownicą WW-120</t>
  </si>
  <si>
    <t>WW-140.TERMO-HIT.PL</t>
  </si>
  <si>
    <t>Wymiennik c.w.u. poziomy, z podwójną wężownicą WW-140</t>
  </si>
  <si>
    <t>WB-100.TERMO-HIT.PL</t>
  </si>
  <si>
    <t>Wymiennik c.w.u. poziomy, z podwójną wężownicą i dodatkowymi króćcami WB-100</t>
  </si>
  <si>
    <t>WB-120.TERMO-HIT.PL</t>
  </si>
  <si>
    <t>Wymiennik c.w.u. poziomy, z podwójną wężownicą i dodatkowymi króćcami WB-120</t>
  </si>
  <si>
    <t>WB-140.TERMO-HIT.PL</t>
  </si>
  <si>
    <t>Wymiennik c.w.u. poziomy, z podwójną wężownicą i dodatkowymi króćcami WB-140</t>
  </si>
  <si>
    <t>WP-100.TERMO-HIT.PL</t>
  </si>
  <si>
    <t>Wymiennik c.w.u. poziomy, dwupłaszczowy WP-100</t>
  </si>
  <si>
    <t>WP-120.TERMO-HIT.PL</t>
  </si>
  <si>
    <t>Wymiennik c.w.u. poziomy, dwupłaszczowy WP-120</t>
  </si>
  <si>
    <t>WP-140.TERMO-HIT.PL</t>
  </si>
  <si>
    <t>Wymiennik c.w.u. poziomy, dwupłaszczowy WP-140</t>
  </si>
  <si>
    <t>WPW-120.TERMO-HIT.PL</t>
  </si>
  <si>
    <t>Wymiennik c.w.u. poziomy, dwupłaszczowy z wężownicą WPW-120</t>
  </si>
  <si>
    <t>WPW-140.TERMO-HIT.PL</t>
  </si>
  <si>
    <t>Wymiennik c.w.u. poziomy, dwupłaszczowy z wężownicą WPW-140</t>
  </si>
  <si>
    <t>ANODA.AMW.400.PL</t>
  </si>
  <si>
    <t xml:space="preserve">Anoda magnezowa AMW 22x420 z korkiem 3/4" </t>
  </si>
  <si>
    <t>ANODA.AMW.570.PL</t>
  </si>
  <si>
    <t xml:space="preserve">Anoda magnezowa AMW 31x570 z korkiem 5/4" </t>
  </si>
  <si>
    <t>ANODA.AMW.660.PL</t>
  </si>
  <si>
    <t xml:space="preserve">Anoda magnezowa AMW 21x660 z korkiem 3/4" </t>
  </si>
  <si>
    <t>ANODA.AMW.760.PL</t>
  </si>
  <si>
    <t xml:space="preserve">Anoda magnezowa AMW 31x760 z korkiem 5/4" </t>
  </si>
  <si>
    <t>ANODA.AMW.800.PL</t>
  </si>
  <si>
    <t xml:space="preserve">Anoda magnezowa AMW 21x840 z korkiem 3/4" </t>
  </si>
  <si>
    <t>ANODA.AMW.M8.400.PL</t>
  </si>
  <si>
    <t>Anoda magnezowa AMW 40x400 z gwintem M8</t>
  </si>
  <si>
    <t>ANODA.AMW.M8.450.PL</t>
  </si>
  <si>
    <t xml:space="preserve">Anoda magnezowa AMW 33x450 z gwintem M8 </t>
  </si>
  <si>
    <t>ANODA.AMW.M8.500.PL</t>
  </si>
  <si>
    <t>Anoda magnezowa AMW 40x500 z gwintem M8</t>
  </si>
  <si>
    <t>ANODA.AMW.M8.590.PL</t>
  </si>
  <si>
    <t>Anoda magnezowa AMW 40x590 z gwintem M8</t>
  </si>
  <si>
    <t>ANODA.ELEKTRONICZNA.L380.PL</t>
  </si>
  <si>
    <t>Anoda elektroniczna (tytanowa) L380, z korkiem 6/4", do zbiorników o pojemności do 500l</t>
  </si>
  <si>
    <t>ANODA.ELEKTRONICZNA.L430.PL</t>
  </si>
  <si>
    <t>Anoda elektroniczna (tytanowa) L430, z korkiem 5/4", do zbiorników emaliowanych 800 i 1000 litrów</t>
  </si>
  <si>
    <t>GRZAŁKA.GRW-1.4/230V.PL</t>
  </si>
  <si>
    <t>Grzałka elektryczna z termostatem GRW-1.4kW/230V, 6/4", typ 50</t>
  </si>
  <si>
    <t>GRZAŁKA.GRW-2.0/230V.PL</t>
  </si>
  <si>
    <t>Grzałka elektryczna z termostatem GRW-2.0kW/230V, 6/4", typ 50</t>
  </si>
  <si>
    <t>GRZAŁKA.GRW-3.0/230V.PL</t>
  </si>
  <si>
    <t>Grzałka elektryczna z termostatem GRW-3,0kW/230V, 6/4", typ 50</t>
  </si>
  <si>
    <t>GRZAŁKA.GRW-4.5/400V.PL</t>
  </si>
  <si>
    <t>Grzałka elektryczna z termostatem GRW-4,5kW/400V, 6/4", typ 50</t>
  </si>
  <si>
    <t>GRZAŁKA.GRW-6.0/400V.PL</t>
  </si>
  <si>
    <t>Grzałka elektryczna z termostatem GRW-6,0kW/400V, 6/4", typ 50</t>
  </si>
  <si>
    <t>KLUCZ.KORKA.PL</t>
  </si>
  <si>
    <t>Klucz do korka 6/4" - WMD-145</t>
  </si>
  <si>
    <t>KLUCZ.SWK.PL</t>
  </si>
  <si>
    <t>Klucz do korka 6/4" (do wymienników w klasie A) - WMD-216</t>
  </si>
  <si>
    <t>FLANSZA.GRW.PL</t>
  </si>
  <si>
    <t>Zaślepka do flanszy do emaliowanych zbiorników stojących o pojemnościach od 250 do 500 litrów, z otworem pod grzałkę 6/4"</t>
  </si>
  <si>
    <t>FLANSZA.GRW.800-1000.PL</t>
  </si>
  <si>
    <t>Zaślepka do flanszy do emaliowanych zbiorników stojących o pojemnościach od 800 do 1000 litrów, z otworem pod grzałkę 6/4"</t>
  </si>
  <si>
    <t>WIESZAK.WMD-019.PL</t>
  </si>
  <si>
    <t>Wieszaki do wymienników poziomych (1kpl. - 2szt.)</t>
  </si>
  <si>
    <t>WIESZAK.SP-180.PL</t>
  </si>
  <si>
    <t>Wieszaki do wymiennika SP-180 (1kpl. - 2szt.)</t>
  </si>
  <si>
    <t>POMPY CIEPŁA</t>
  </si>
  <si>
    <t>HPSW-2/250.PL</t>
  </si>
  <si>
    <t>Pompa ciepła HPSW-2/250 z zasobnikiem 250 litrów</t>
  </si>
  <si>
    <t>KOLEKTORY SŁONECZNE</t>
  </si>
  <si>
    <t>CZUJNIK.SOLARNY.KOL.PL</t>
  </si>
  <si>
    <t>Czujnik temperatury do kolektora (SolarCompT1301, Tech)</t>
  </si>
  <si>
    <t>CZUJNIK.SOLARNY.WYM.PL</t>
  </si>
  <si>
    <t>Czujnik temperatury do wymiennika (SolarCompT1001, Tech)</t>
  </si>
  <si>
    <t>GPD.2-12.UPM3.25-75.PL</t>
  </si>
  <si>
    <t>Grupa pompowa dwudrogowa 2-12l/min z pompą UPM3.25-75</t>
  </si>
  <si>
    <t>GPD.8-38.UPM3.25-75.PL</t>
  </si>
  <si>
    <t>Grupa pompowa dwudrogowa 8-38l/min z pompą UPM3.25-75</t>
  </si>
  <si>
    <t>NWS.18.PL</t>
  </si>
  <si>
    <t>Naczynie wzbiorcze solarne 18 litrów / Expansion vessel 18 liters</t>
  </si>
  <si>
    <t>NWS.25.PL</t>
  </si>
  <si>
    <t>Naczynie wzbiorcze solarne 25 litrów / Expansion vessel 25 liters</t>
  </si>
  <si>
    <t>NWS.35.PL</t>
  </si>
  <si>
    <t>Naczynie wzbiorcze solarne 35 litrów / Expansion vessel 35 liters</t>
  </si>
  <si>
    <t>NWS.ZESTAW.PL</t>
  </si>
  <si>
    <t>Zestaw mocujący do naczynia wzbiorczego solarnego (wieszak WM 185, zawór stopowy, wąż do podłączenia,woreczek montażowy, 2 szt. uszczelek 3/4”)</t>
  </si>
  <si>
    <t>PŁYN.SOLARNY.PL</t>
  </si>
  <si>
    <t>Płyn solarny 20 litrów</t>
  </si>
  <si>
    <t>REGULATOR.TECH.ST-402N.PWM.PL</t>
  </si>
  <si>
    <t>Regulator solarny Tech ST-402N.PWM</t>
  </si>
  <si>
    <t>ZMB.UCHWYT.PL</t>
  </si>
  <si>
    <t>Uchwyt śrubowy ZMB.3-02.00.00 (śruba dwugwint + płytka mocująca ZMB.3-02.00.01) + śruba mocująca ZMB.3-00.02.00</t>
  </si>
  <si>
    <t>ZMD.UCHWYT.PL</t>
  </si>
  <si>
    <t>Kompletny uchwyt mocujący ZMD (uchwyt dachówkowy ZMD.3-00.00.01,śruba mocująca ZMB.3-00.02.00)</t>
  </si>
  <si>
    <t xml:space="preserve">ELEKTRYCZNE KOTŁY C.O. </t>
  </si>
  <si>
    <t>EKCO.MN3-04/06/08.PL</t>
  </si>
  <si>
    <t>4/6/8 kW / 400V 3N~ lub 230V~</t>
  </si>
  <si>
    <t>Elektryczny kocioł centralnego ogrzewania EKCO.MN3-04/06/08 kW / 230V~ lub 400V 3N~</t>
  </si>
  <si>
    <t>EKCO.MN3-12/16/20/24.PL</t>
  </si>
  <si>
    <t>12/16/20/24 kW / 400V 3N~</t>
  </si>
  <si>
    <t>Elektryczny kocioł centralnego ogrzewania EKCO.MN3-12/16/20/24 kW / 400V 3N~</t>
  </si>
  <si>
    <t>EKCO.M3-04/06/08.PL</t>
  </si>
  <si>
    <t>Elektryczny kocioł centralnego ogrzewania EKCO.M3-04/06/08 kW / 230V~ lub 400V 3N~</t>
  </si>
  <si>
    <t>EKCO.M3-12/16/20/24.PL</t>
  </si>
  <si>
    <t>Elektryczny kocioł centralnego ogrzewania EKCO.M3-12/16/20/24 kW / 400V 3N~</t>
  </si>
  <si>
    <t>EKCO.LN3-04/06/08.PL</t>
  </si>
  <si>
    <t>Elektryczny kocioł centralnego ogrzewania EKCO.LN3-04/06/08 kW / 230V~ lub 400V 3N~</t>
  </si>
  <si>
    <t>EKCO.LN3-12/16/20/24.PL</t>
  </si>
  <si>
    <t>Elektryczny kocioł centralnego ogrzewania EKCO.LN3-12/16/20/24 kW / 400V 3N~</t>
  </si>
  <si>
    <t>EKCO.L3-04/06/08.PL</t>
  </si>
  <si>
    <t>Elektryczny kocioł centralnego ogrzewania EKCO.L3-04/06/08 kW / 230V~ lub 400V 3N~</t>
  </si>
  <si>
    <t>EKCO.L3-12/16/20/24.PL</t>
  </si>
  <si>
    <t>Elektryczny kocioł centralnego ogrzewania EKCO.L3-12/16/20/24 kW / 400V 3N~</t>
  </si>
  <si>
    <t>EKD.M3-04/06/08.PL</t>
  </si>
  <si>
    <t>Elektryczny kocioł dwufunkcyjny EKD.M3-04/06/08</t>
  </si>
  <si>
    <t>EKD.M3-12/16/20/24.PL</t>
  </si>
  <si>
    <t>Elektryczny kocioł dwufunkcyjny EKD.M3-12/16/20/24</t>
  </si>
  <si>
    <t>EKCO.T-30.PL</t>
  </si>
  <si>
    <t>30kW / 400V 3N~</t>
  </si>
  <si>
    <t>Elektryczny kocioł centralnego ogrzewania EKCO.T-30</t>
  </si>
  <si>
    <t>EKCO.T-36.PL</t>
  </si>
  <si>
    <t>36kW / 400V 3N~</t>
  </si>
  <si>
    <t>Elektryczny kocioł centralnego ogrzewania EKCO.T-36</t>
  </si>
  <si>
    <t>EKCO.T-42.PL</t>
  </si>
  <si>
    <t>42kW / 400V 3N~</t>
  </si>
  <si>
    <t>Elektryczny kocioł centralnego ogrzewania EKCO.T-42</t>
  </si>
  <si>
    <t>EKCO.T-48.PL</t>
  </si>
  <si>
    <t>48kW / 400V 3N~</t>
  </si>
  <si>
    <t>Elektryczny kocioł centralnego ogrzewania EKCO.T-48</t>
  </si>
  <si>
    <t>EKCO.TM-30.PL</t>
  </si>
  <si>
    <t>Elektryczny kocioł centralnego ogrzewania EKCO.TM-30</t>
  </si>
  <si>
    <t>EKCO.TM-36.PL</t>
  </si>
  <si>
    <t>Elektryczny kocioł centralnego ogrzewania EKCO.TM-36</t>
  </si>
  <si>
    <t>EKCO.TM-42.PL</t>
  </si>
  <si>
    <t>Eleketryczny kocioł centralnego ogrzewania EKCO.TM-42</t>
  </si>
  <si>
    <t>EKCO.TM-48.PL</t>
  </si>
  <si>
    <t>Elektryczny kocioł centralnego ogrzewania EKCO.TM-48</t>
  </si>
  <si>
    <t>C.MI.PL</t>
  </si>
  <si>
    <t>Moduł internetowy C.MI do zdalngo sterowania pracą kotłów z serii M3</t>
  </si>
  <si>
    <t>C.MG3.PL</t>
  </si>
  <si>
    <t>Moduł obiegu grzewczego C.MG3 - po podłączeniu do modułu C.MI oraz 3-drogowego zaworu mieszającego z siłownikiem, umożliwia sterowanie pracą dodatkowego obiegu grzewczego, w komplecie z czujnikiem WE-019/01</t>
  </si>
  <si>
    <t>CZUJNIK.WE-008.PL</t>
  </si>
  <si>
    <t>Czujnik temperatury WE-008 do kotłów EKCO.Lz, EKCO.Mz, EKCO.MNz, EKCO.T i EKCO.TM  (do pomiaru temperatury wody w zasobniku c.w.u.)</t>
  </si>
  <si>
    <t>CZUJNIK.WE-019/01.PL</t>
  </si>
  <si>
    <t>Czujnik temperatury WE-019/01 do kotłów EKCO.L3, EKCO.LN3, EKCO.M3, EKCO.MN3 (do pomiaru temperatury wody w zasobniku c.w.u.) z kablem 5m</t>
  </si>
  <si>
    <t>FILTR.F-MAG.3/4.PL</t>
  </si>
  <si>
    <t>Filtr magnetyczny do instalacji c.o. F-MAG 3/4"</t>
  </si>
  <si>
    <t>ZAWÓR.KOT.VC6013.PL</t>
  </si>
  <si>
    <t>Zawór dzielący 3-drogowy HONEYWELL (zawórVCZMH6000, siłownikVC6013ZZ00 z kablem)</t>
  </si>
  <si>
    <t>ZAWÓR.KOT.SPST.PL</t>
  </si>
  <si>
    <t>Zawór dzielący 3-drogowy sterowany sygnałem SPST (Afriso nr 16 64200 - AZV 642, G3/4”)</t>
  </si>
  <si>
    <t>MAGNETYZERY</t>
  </si>
  <si>
    <t>Wydajność</t>
  </si>
  <si>
    <t>MAGNETYZER.MAG.1/2.PL</t>
  </si>
  <si>
    <t>600 l/h</t>
  </si>
  <si>
    <t>Magnetyzer MAG 1/2"</t>
  </si>
  <si>
    <t>MAGNETYZER.MAG.3/4.PL</t>
  </si>
  <si>
    <t>900 l/h</t>
  </si>
  <si>
    <t>Magnetyzer MAG 3/4"</t>
  </si>
  <si>
    <t>MAGNETYZER.MAG.1.PL</t>
  </si>
  <si>
    <t>1200 l/h</t>
  </si>
  <si>
    <t>Magnetyzer MAG 1"</t>
  </si>
  <si>
    <t>EPS2 Twister - podgrzewacze umywalkowe</t>
  </si>
  <si>
    <t>VAT</t>
  </si>
  <si>
    <t>Profil</t>
  </si>
  <si>
    <t>Klasa</t>
  </si>
  <si>
    <t>Długość brutto</t>
  </si>
  <si>
    <t>Szerokość brutto</t>
  </si>
  <si>
    <t>Głębokość brutto</t>
  </si>
  <si>
    <t>Waga   brutto</t>
  </si>
  <si>
    <t>Objętość [m3]</t>
  </si>
  <si>
    <t>XXS</t>
  </si>
  <si>
    <t>A</t>
  </si>
  <si>
    <t>XS</t>
  </si>
  <si>
    <t>EPS2.P Prister - podgrzewacze prysznicowe</t>
  </si>
  <si>
    <t>EPO2 Amicus - podgrzewacze ciśnieniowe</t>
  </si>
  <si>
    <t>EPO Amicus - podgrzewacze ciśnieniowe</t>
  </si>
  <si>
    <t>PPH3 hydraulic - podgrzewacze trójfazowe z załączaniem hydraulicznym</t>
  </si>
  <si>
    <t>S</t>
  </si>
  <si>
    <t>PPE3 electronic LCD - podgrzewacze trójfazowe ze sterowaniem elektronicznym 
i wyświetlaczem LCD</t>
  </si>
  <si>
    <t>EPP-36 Maximus electronic - podgrzewacze trójfazowe dużej mocy</t>
  </si>
  <si>
    <t>Akcesoria do podgrzewaczy przepływowych</t>
  </si>
  <si>
    <t>Bateria chrom bez wylewki do podgrzewaczy EPS Twister, EPJ Optimus</t>
  </si>
  <si>
    <t>POC Luna inox - ciśnieniowe ogrzewacze umywalkowe</t>
  </si>
  <si>
    <t>Moc akustyczna [dB]</t>
  </si>
  <si>
    <t>Waga brutto</t>
  </si>
  <si>
    <t>5 litrów / 2kW  - podumywalkowy</t>
  </si>
  <si>
    <t>5 litrów / 2kW  - nadumywalkowy</t>
  </si>
  <si>
    <t>5 litrów / 0,6kW  - podumywalkowy</t>
  </si>
  <si>
    <t>10 litrów / 2kW  - podumywalkowy</t>
  </si>
  <si>
    <t>10 litrów / 2kW  - nadumywalkowy</t>
  </si>
  <si>
    <t>C</t>
  </si>
  <si>
    <t>B</t>
  </si>
  <si>
    <t>Akcesoria do ogrzewaczy pojemnościowych</t>
  </si>
  <si>
    <t>Anoda magnezowa AMW 22x400 z korkiem 3/4" do  ogrzewaczy Slim 50-80 litrów (montowana od góry) i OCV.ECO 90-110 litrów</t>
  </si>
  <si>
    <t>Anoda magnezowa AMW 21x660 z korkiem 3/4" do ogrzewaczy OCV.ECO 130 litrów</t>
  </si>
  <si>
    <t>WZ Termo Hit - zasobniki c.w.u. poziome z podłączeniem do zewnętrznego wymiennika ciepła (np. trzonu kuchennego)</t>
  </si>
  <si>
    <t>Straty postojowe S [W]</t>
  </si>
  <si>
    <t>5906564190117</t>
  </si>
  <si>
    <t>5906564190124</t>
  </si>
  <si>
    <t>5906564190131</t>
  </si>
  <si>
    <t>5906564190148</t>
  </si>
  <si>
    <t>WW Termo Hit - wymienniki c.w.u. poziome z podwójną wężownicą</t>
  </si>
  <si>
    <t>5906564190216</t>
  </si>
  <si>
    <t>5906564190223</t>
  </si>
  <si>
    <t>5906564190230</t>
  </si>
  <si>
    <t>5906564190247</t>
  </si>
  <si>
    <t>WB Termo Hit - wymienniki c.w.u. poziome z podwójną wężownicą i z podłączeniem do zewnętrznego wymiennika ciepła (np. trzonu kuchennego)</t>
  </si>
  <si>
    <t>5906564190322</t>
  </si>
  <si>
    <t>5906564190339</t>
  </si>
  <si>
    <t>5906564190346</t>
  </si>
  <si>
    <t>WP Termo Hit - wymienniki c.w.u. poziome, dwupłaszczowe</t>
  </si>
  <si>
    <t>5906564190421</t>
  </si>
  <si>
    <t>5906564190445</t>
  </si>
  <si>
    <t>WPW Termo Hit - wymienniki c.w.u. poziome, dwupłaszczowe z dodatkową wężownicą</t>
  </si>
  <si>
    <t>Wysokość brutto</t>
  </si>
  <si>
    <t>SWK Termo Top - wymienniki stojące z wężownicą spiralną - króćce w górę</t>
  </si>
  <si>
    <t>SE Termo - zasobniki stojące</t>
  </si>
  <si>
    <t>5906564191350</t>
  </si>
  <si>
    <t>5906564191312</t>
  </si>
  <si>
    <t>5906564191329</t>
  </si>
  <si>
    <t>5906564191336</t>
  </si>
  <si>
    <t>5906564191343</t>
  </si>
  <si>
    <t>5906564192272</t>
  </si>
  <si>
    <t>SP - Termo-S - wymienniki płaszczowe</t>
  </si>
  <si>
    <t>Pojemność całkowita / zasobnik [l]</t>
  </si>
  <si>
    <t>SW Termo Max - wymienniki stojące z wężownicą spiralną</t>
  </si>
  <si>
    <t>5906564191015</t>
  </si>
  <si>
    <t>5906564191022</t>
  </si>
  <si>
    <t>5906564191039</t>
  </si>
  <si>
    <t>5906564191046</t>
  </si>
  <si>
    <t>5906564191053</t>
  </si>
  <si>
    <t>5906564191060</t>
  </si>
  <si>
    <t>5906564191077</t>
  </si>
  <si>
    <t>5906564191466</t>
  </si>
  <si>
    <t>SB Termo Solar - wymienniki stojące z dwoma wężownicami</t>
  </si>
  <si>
    <t>5906564191114</t>
  </si>
  <si>
    <t>5906564191121</t>
  </si>
  <si>
    <t>5906564191138</t>
  </si>
  <si>
    <t>5906564191145</t>
  </si>
  <si>
    <t>5906564191176</t>
  </si>
  <si>
    <t>5906564191190</t>
  </si>
  <si>
    <t>SV - zbiorniki buforowe, nieemaliowane w izolacji</t>
  </si>
  <si>
    <t>SVW - zbiorniki buforowe z wężownicą, nieemaliowane w izolacji</t>
  </si>
  <si>
    <t>SVS - zbiorniki buforowe, nieemaliowane z wężownicą c.w.u. ze stali nierdzewnej</t>
  </si>
  <si>
    <t>SVWS - zbiorniki buforowe, nieemaliowane z wężownicą c.w.u. ze stali nierdzewnej i wężownicą stalową</t>
  </si>
  <si>
    <t xml:space="preserve"> Akcesoria do wymienników c.w.u.</t>
  </si>
  <si>
    <t xml:space="preserve">Anoda magnezowa AMW 22x400 z korkiem 3/4" </t>
  </si>
  <si>
    <t xml:space="preserve">Grzałka elektryczna z termostatem GRW-1,4kW/230V, 6/4" </t>
  </si>
  <si>
    <t xml:space="preserve">Grzałka elektryczna z termostatem GRW-2,0kW/230V, 6/4" </t>
  </si>
  <si>
    <t xml:space="preserve">Grzałka elektryczna z termostatem GRW-3,0kW/230V, 6/4" </t>
  </si>
  <si>
    <t xml:space="preserve">Grzałka elektryczna z termostatem GRW-4,5kW/400V, 6/4" </t>
  </si>
  <si>
    <t xml:space="preserve">Grzałka elektryczna z termostatem GRW-6,0kW/400V, 6/4" </t>
  </si>
  <si>
    <t>A+</t>
  </si>
  <si>
    <t>Kolektory słoneczne</t>
  </si>
  <si>
    <t>cena netto [zł]</t>
  </si>
  <si>
    <t>cena brutto [zł]</t>
  </si>
  <si>
    <t>Akcesoria do systemów solarnych</t>
  </si>
  <si>
    <t>Czujnik temperatury do kolektora (SolarComp T1301, Tech)</t>
  </si>
  <si>
    <t>Czujnik temperatury do wymiennika (SolarComp T1001, Tech)</t>
  </si>
  <si>
    <t>grupa pompowa dwu-drogowa 2-12 l/min z pompą UPM3.25-75</t>
  </si>
  <si>
    <t>grupa pompowa dwu-drogowa 8-38 l/min z pompą UPM3.25-75</t>
  </si>
  <si>
    <t>naczynie wzbiorcze solarne 18 litrów</t>
  </si>
  <si>
    <t>naczynie wzbiorcze solarne 25 litrów</t>
  </si>
  <si>
    <t>kompletny zestaw do podłączenia naczynia wzbiorczego 18, 25 i 35 litrów (wieszak; zawór stopowy; wąż do podłączenia)</t>
  </si>
  <si>
    <t>płyn solarny 20 litrów</t>
  </si>
  <si>
    <t>komplektny uchwyt mocujący do blachodachówki (wkręt dwugwint, płytka mocująca, śruba mocująca uchwyt z profilem wielorowkowym)</t>
  </si>
  <si>
    <t>komplektny uchwyt mocujący do dachówki (uchwyt mocujący do łaty dachowej, śruba mocująca uchwyt z profilem wielorowkowym)</t>
  </si>
  <si>
    <t>dla 2-3 osób</t>
  </si>
  <si>
    <t>Uwaga! Do każdego zestawu solarnego należy dobrać odpowiedni zestaw do montażu kolektorów na dachu.</t>
  </si>
  <si>
    <t>EKCO.MN3 - kotły ze sterowaniem pogodowym, z naczyniem przeponowym</t>
  </si>
  <si>
    <t>Efektywność [%]</t>
  </si>
  <si>
    <t>D</t>
  </si>
  <si>
    <t>12/16/20/24kW / 400V 3N~</t>
  </si>
  <si>
    <t>Uwaga! Kotły EKCO.MN3 w przypadku współpracy z zasobnikiem c.w.u. należy dodatkowo wyposażyć w zawór 3-drogowy z siłownikiem i czujnik temperatury WE-019/01</t>
  </si>
  <si>
    <t>EKCO.M3 - kotły ze sterowaniem pogodowym, bez naczynia przeponowego</t>
  </si>
  <si>
    <t>Uwaga! Kotły EKCO.M3 w przypadku współpracy z zasobnikiem c.w.u. należy dodatkowo wyposażyć w zawór 3-drogowy z siłownikiem i czujnik temperatury WE-019/01</t>
  </si>
  <si>
    <t>EKCO.LN3 - kotły z uproszczonym sterowaniem, z naczyniem przeponowym</t>
  </si>
  <si>
    <t>Uwaga! Kotły EKCO.LN3 należy dodatkowo wyposażyć pokojowy regulator temperatury oraz w przypadku współpracy z zasobnikiem w zawór 3-drogowy i czujnik temperatury WE-019/01</t>
  </si>
  <si>
    <t>EKCO.L3 - kotły z uproszczonym sterowaniem, bez naczynia przeponowego</t>
  </si>
  <si>
    <t>Uwaga! Kotły EKCO.L3 należy dodatkowo wyposażyć w pokojowy regulator temperatury oraz w przypadku współpracy z zasobnikiem w zawór  3-drogowy i czujnik temperatury WE-019/01</t>
  </si>
  <si>
    <t>EKD.M3 - kotły dwufunkcyjne ze sterowaniem pogodowym</t>
  </si>
  <si>
    <t>D/C</t>
  </si>
  <si>
    <t>EKCO.T - kotły dużej mocy</t>
  </si>
  <si>
    <t>5906564028007</t>
  </si>
  <si>
    <t>5906564028014</t>
  </si>
  <si>
    <t>5906564028021</t>
  </si>
  <si>
    <t>5906564028038</t>
  </si>
  <si>
    <t>Uwaga! Kotły EKCO.T należy dodatkowo wyposażyć w sterownik temperatury oraz w przypadku współpracy z zasobnikiem w zawór 
3-drogowy i czujnik temperatury WE-008</t>
  </si>
  <si>
    <t>EKCO.TM - kotły dużej mocy ze sterowaniem pogodowym</t>
  </si>
  <si>
    <t>5906564028106</t>
  </si>
  <si>
    <t>5906564028113</t>
  </si>
  <si>
    <t>5906564028120</t>
  </si>
  <si>
    <t>5906564028137</t>
  </si>
  <si>
    <t>Uwaga! Kotły EKCO.TM w przypadku współpracy z zasobnikiem c.w.u. należy dodatkowo wyposażyć w zawór 3-drogowy i czujnik temperatury WE-008</t>
  </si>
  <si>
    <t>Akcesoria do kotłów c.o.</t>
  </si>
  <si>
    <t>Moduł internetowy C.MI do zdalngo sterowania pracą kotłów z serii M3 / MN3</t>
  </si>
  <si>
    <t>5906564130601</t>
  </si>
  <si>
    <t>5906564130618</t>
  </si>
  <si>
    <t>5906564130502</t>
  </si>
  <si>
    <t>5906564130182</t>
  </si>
  <si>
    <t>Zawór dzielący 3-drogowy HONEYWELL (zawórVCZMH6000E, siłownikVC6013ZZ00 z kablem)</t>
  </si>
  <si>
    <t>5907718971729</t>
  </si>
  <si>
    <t>1/2", wydajność 600 l/h</t>
  </si>
  <si>
    <t>3/4", wydajność 900 l/h</t>
  </si>
  <si>
    <t>1", wydajność 1200 l/h</t>
  </si>
  <si>
    <t>BV1.PL</t>
  </si>
  <si>
    <t>BZS-2/250.PL</t>
  </si>
  <si>
    <t>BZS-2.PL</t>
  </si>
  <si>
    <t>BZS-3/300.PL</t>
  </si>
  <si>
    <t>BZS-3.PL</t>
  </si>
  <si>
    <t>BMB-2.PL</t>
  </si>
  <si>
    <t>BMB-3.PL</t>
  </si>
  <si>
    <t>BMB-R.PL</t>
  </si>
  <si>
    <t>BMD-2.PL</t>
  </si>
  <si>
    <t>BMD-3.PL</t>
  </si>
  <si>
    <t>BMD-R.PL</t>
  </si>
  <si>
    <t>BMP-2.PL</t>
  </si>
  <si>
    <t>BMP-3.PL</t>
  </si>
  <si>
    <t>BMP-R.PL</t>
  </si>
  <si>
    <t xml:space="preserve">BZP-2.PL </t>
  </si>
  <si>
    <t xml:space="preserve">BZP-3.PL </t>
  </si>
  <si>
    <t>BZP-R.PL</t>
  </si>
  <si>
    <t>Kolektor słoneczny płaski BV1.PL / flat solar collector BV1.PL</t>
  </si>
  <si>
    <t>Zestaw solarny BZS.2/250.PL z 2 kolektorami BV1</t>
  </si>
  <si>
    <t>Zestaw solarny BZS.2.PL z 2 kolektorami BV1, bez wymiennika</t>
  </si>
  <si>
    <t>Zestaw solarny BZS.3/300.PL z 3 kolektorami BV1</t>
  </si>
  <si>
    <t>Zestaw solarny BZS.3.PL z 3 kolektorami BV1, bez wymiennika</t>
  </si>
  <si>
    <t>Zestaw montażowy dla 2 kolektorów BV1 - dach skośny; blacho-dachówka, papa</t>
  </si>
  <si>
    <t>Zestaw montażowy dla 3 kolektorów BV1 - dach skośny; blacho-dachówka, papa</t>
  </si>
  <si>
    <t>Zestaw montażowy rozszerzający o 1 kolektor BV1 - dach skośny; blacho-dachówka, papa</t>
  </si>
  <si>
    <t>Zestaw montażowy dla 2 kolektorów BV1 - dach skośny; dachówka</t>
  </si>
  <si>
    <t>Zestaw montażowy dla 3 kolektorów BV1 - dach skośny; dachówka</t>
  </si>
  <si>
    <t>Zestaw montażowy rozszerzający o 1 kolektor BV1 - dach skośny; dachówka</t>
  </si>
  <si>
    <t>Zestaw montażowy dla 2 kolektorów BV1 – powierzchnia płaska</t>
  </si>
  <si>
    <t>Zestaw montażowy dla 3 kolektorów BV1 – powierzchnia płaska</t>
  </si>
  <si>
    <t>Zestaw montażowy rozszerzający o 1 kolektor BV1 - powierzchnia płaska</t>
  </si>
  <si>
    <t>System przyłączeniowy do 2 kolektorów BV1</t>
  </si>
  <si>
    <t>System przyłączeniowy rozszerzający o 1 kolektor BV1</t>
  </si>
  <si>
    <t>Zestawy solarne z kolektorami BV1.PL</t>
  </si>
  <si>
    <t>PKWIU</t>
  </si>
  <si>
    <t>Kod CN</t>
  </si>
  <si>
    <t>27.51.25.0</t>
  </si>
  <si>
    <t>28.14.12.0</t>
  </si>
  <si>
    <t>27.51.30.0</t>
  </si>
  <si>
    <t>27.52.14.0</t>
  </si>
  <si>
    <t>27.52.20.0</t>
  </si>
  <si>
    <t>25.73.30.0</t>
  </si>
  <si>
    <t>26.51.66.0</t>
  </si>
  <si>
    <t>20.59.43.0</t>
  </si>
  <si>
    <t>28.14.13.0</t>
  </si>
  <si>
    <t>25.21.13.0</t>
  </si>
  <si>
    <t>dla 4-5 osób</t>
  </si>
  <si>
    <t>Przyłącza górne do podgrzewaczy PPE3, PPH3,  (miedź)</t>
  </si>
  <si>
    <t>Przyłącza dolne do podgrzewaczy PPE3, PPH3,  (miedź)</t>
  </si>
  <si>
    <t>Przyłącza górne do podgrzewaczy PPE3, PPH3 (miedź)</t>
  </si>
  <si>
    <t>Przyłącza dolne do podgrzewaczy PPE3, PPH3 (miedź)</t>
  </si>
  <si>
    <t>27.51.29.0</t>
  </si>
  <si>
    <t>28.29.60.0</t>
  </si>
  <si>
    <t>Czujnik temperatury WE-008 do kotłów EKCO.T i EKCO.TM  (do pomiaru temperatury wody w zasobniku c.w.u.)</t>
  </si>
  <si>
    <t>28.13.14.0</t>
  </si>
  <si>
    <t>28.99.39.0</t>
  </si>
  <si>
    <t>25.21.12.0</t>
  </si>
  <si>
    <t>28.29.12.0</t>
  </si>
  <si>
    <t>SWP-300.PL</t>
  </si>
  <si>
    <t>SWP-200.PL</t>
  </si>
  <si>
    <t>NOWOŚĆ</t>
  </si>
  <si>
    <t>Wymiennik c.w.u. stojący z wężownicą o bardzo dużej powierzchni do pomp ciepła SWPC-300 Termo Magnum</t>
  </si>
  <si>
    <t>Wymiennik c.w.u. stojący z wężownicą o dużej powierzchni do pomp ciepła SWP-200 Termo Magnum</t>
  </si>
  <si>
    <t>Wymiennik c.w.u. stojący z wężownicą o dużej powierzchni do pomp ciepła SWP-300 Termo Magnum</t>
  </si>
  <si>
    <t>SWP / SWPC - wymienniki stojące z dużą wężownicą do pomp ciepła</t>
  </si>
  <si>
    <t>SWVPC - wymienniki stojące z buforem c.o. do pomp ciepła</t>
  </si>
  <si>
    <t>SVK - zbiorniki buforowe, króćce w górę, nieemaliowane w izolacji</t>
  </si>
  <si>
    <t>Zestawy do montażu kolektorów na dachu</t>
  </si>
  <si>
    <t>Systemy przyłączeniowe dla kolektorów</t>
  </si>
  <si>
    <t>System przyłączeniowy do 3 kolektorów BV1</t>
  </si>
  <si>
    <r>
      <t xml:space="preserve">+ półpaleta </t>
    </r>
    <r>
      <rPr>
        <b/>
        <sz val="11"/>
        <color rgb="FF000000"/>
        <rFont val="Arial"/>
        <family val="2"/>
        <charset val="238"/>
      </rPr>
      <t>(</t>
    </r>
    <r>
      <rPr>
        <sz val="8"/>
        <color rgb="FF000000"/>
        <rFont val="Arial"/>
        <family val="2"/>
        <charset val="238"/>
      </rPr>
      <t>750x750</t>
    </r>
    <r>
      <rPr>
        <b/>
        <sz val="11"/>
        <color rgb="FF000000"/>
        <rFont val="Arial"/>
        <family val="2"/>
        <charset val="238"/>
      </rPr>
      <t>)</t>
    </r>
  </si>
  <si>
    <t>BEZ ZMIAN      (ZMB-2)</t>
  </si>
  <si>
    <t>BEZ ZMIAN      (ZMB-3)</t>
  </si>
  <si>
    <t>BEZ ZMIAN      (ZMB-1)</t>
  </si>
  <si>
    <t>BEZ ZMIAN      (ZMD-2)</t>
  </si>
  <si>
    <t>BEZ ZMIAN      (ZMD-3)</t>
  </si>
  <si>
    <t>BEZ ZMIAN      (ZMD-1)</t>
  </si>
  <si>
    <t>BEZ ZMIAN      (ZMP-2)</t>
  </si>
  <si>
    <t>BEZ ZMIAN      (ZMP-3)</t>
  </si>
  <si>
    <t>BEZ ZMIAN      (ZMP-1)</t>
  </si>
  <si>
    <t>BZP-2.PL</t>
  </si>
  <si>
    <t>BZP-3.PL</t>
  </si>
  <si>
    <t> 10</t>
  </si>
  <si>
    <t> 8</t>
  </si>
  <si>
    <t> 7</t>
  </si>
  <si>
    <t> 0,39</t>
  </si>
  <si>
    <t> 0,45</t>
  </si>
  <si>
    <t xml:space="preserve"> 17,5    </t>
  </si>
  <si>
    <t> 11</t>
  </si>
  <si>
    <t> 6</t>
  </si>
  <si>
    <t> 1,15</t>
  </si>
  <si>
    <t>% zmiana ceny</t>
  </si>
  <si>
    <t>Poprzednia cena netto [zł]</t>
  </si>
  <si>
    <t>Poprzednia cena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</si>
</sst>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[$-415]General"/>
    <numFmt numFmtId="166" formatCode="#,##0.00&quot; &quot;[$zł-415];[Red]&quot;-&quot;#,##0.00&quot; &quot;[$zł-415]"/>
    <numFmt numFmtId="167" formatCode="[$-415]#,##0.00"/>
    <numFmt numFmtId="168" formatCode="[$-415]0"/>
    <numFmt numFmtId="169" formatCode="0.0%"/>
  </numFmts>
  <fonts count="48">
    <font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</font>
    <font>
      <b/>
      <sz val="12"/>
      <name val="Arial CE"/>
      <family val="2"/>
      <charset val="238"/>
    </font>
    <font>
      <b/>
      <sz val="12"/>
      <color theme="0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9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u/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b/>
      <sz val="8"/>
      <color rgb="FFFF0000"/>
      <name val="Arial CE"/>
      <charset val="238"/>
    </font>
    <font>
      <b/>
      <sz val="12"/>
      <color rgb="FFFFFFFF"/>
      <name val="Arial"/>
      <family val="2"/>
      <charset val="238"/>
    </font>
    <font>
      <sz val="12"/>
      <color rgb="FF000000"/>
      <name val="Arial CE"/>
      <charset val="238"/>
    </font>
    <font>
      <b/>
      <sz val="8"/>
      <color rgb="FFFFFFFF"/>
      <name val="Arial"/>
      <family val="2"/>
      <charset val="238"/>
    </font>
    <font>
      <sz val="8"/>
      <color rgb="FF000000"/>
      <name val="Arial CE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FF0000"/>
      <name val="Arial CE1"/>
      <charset val="238"/>
    </font>
    <font>
      <b/>
      <sz val="8"/>
      <color rgb="FF000000"/>
      <name val="Arial CE1"/>
      <charset val="238"/>
    </font>
    <font>
      <b/>
      <sz val="11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b/>
      <sz val="8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8"/>
      <color theme="9" tint="-0.249977111117893"/>
      <name val="Arial CE"/>
      <family val="2"/>
      <charset val="238"/>
    </font>
    <font>
      <b/>
      <sz val="8"/>
      <color theme="1" tint="0.499984740745262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b/>
      <sz val="12"/>
      <color theme="1" tint="0.499984740745262"/>
      <name val="Arial"/>
      <family val="2"/>
      <charset val="238"/>
    </font>
    <font>
      <sz val="8"/>
      <color theme="1" tint="0.499984740745262"/>
      <name val="Arial CE"/>
      <family val="2"/>
      <charset val="238"/>
    </font>
    <font>
      <b/>
      <sz val="8"/>
      <color theme="1" tint="0.499984740745262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3"/>
        <bgColor indexed="59"/>
      </patternFill>
    </fill>
    <fill>
      <patternFill patternType="solid">
        <fgColor theme="1"/>
        <bgColor indexed="59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18" fillId="0" borderId="0"/>
    <xf numFmtId="0" fontId="19" fillId="0" borderId="0"/>
    <xf numFmtId="165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6" fontId="22" fillId="0" borderId="0"/>
  </cellStyleXfs>
  <cellXfs count="620">
    <xf numFmtId="0" fontId="0" fillId="0" borderId="0" xfId="0"/>
    <xf numFmtId="0" fontId="4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0" fillId="2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1" fillId="4" borderId="3" xfId="0" applyNumberFormat="1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>
      <alignment horizontal="left" vertical="center"/>
    </xf>
    <xf numFmtId="4" fontId="1" fillId="5" borderId="5" xfId="0" applyNumberFormat="1" applyFont="1" applyFill="1" applyBorder="1" applyAlignment="1">
      <alignment horizontal="left" vertical="center"/>
    </xf>
    <xf numFmtId="4" fontId="1" fillId="5" borderId="6" xfId="0" applyNumberFormat="1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vertical="center"/>
    </xf>
    <xf numFmtId="1" fontId="12" fillId="7" borderId="3" xfId="0" applyNumberFormat="1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4" fontId="12" fillId="7" borderId="4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vertical="center"/>
    </xf>
    <xf numFmtId="164" fontId="12" fillId="8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0" fontId="12" fillId="7" borderId="19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vertical="center"/>
    </xf>
    <xf numFmtId="0" fontId="13" fillId="8" borderId="13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" fontId="6" fillId="0" borderId="22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horizontal="left" vertical="center"/>
    </xf>
    <xf numFmtId="1" fontId="12" fillId="7" borderId="17" xfId="0" applyNumberFormat="1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4" fontId="12" fillId="7" borderId="23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vertical="center"/>
    </xf>
    <xf numFmtId="0" fontId="13" fillId="8" borderId="16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6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left" vertical="center"/>
    </xf>
    <xf numFmtId="4" fontId="5" fillId="7" borderId="23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horizontal="left" vertical="top"/>
    </xf>
    <xf numFmtId="0" fontId="3" fillId="0" borderId="29" xfId="0" applyFont="1" applyBorder="1" applyAlignment="1">
      <alignment horizontal="left" vertical="center"/>
    </xf>
    <xf numFmtId="1" fontId="6" fillId="0" borderId="30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vertical="justify"/>
    </xf>
    <xf numFmtId="1" fontId="12" fillId="7" borderId="4" xfId="0" applyNumberFormat="1" applyFont="1" applyFill="1" applyBorder="1" applyAlignment="1">
      <alignment horizontal="left" vertical="center"/>
    </xf>
    <xf numFmtId="1" fontId="12" fillId="7" borderId="19" xfId="0" applyNumberFormat="1" applyFont="1" applyFill="1" applyBorder="1" applyAlignment="1">
      <alignment horizontal="left" vertical="center"/>
    </xf>
    <xf numFmtId="1" fontId="12" fillId="7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 vertical="justify"/>
    </xf>
    <xf numFmtId="1" fontId="5" fillId="0" borderId="18" xfId="0" applyNumberFormat="1" applyFont="1" applyFill="1" applyBorder="1" applyAlignment="1">
      <alignment horizontal="left" vertical="justify"/>
    </xf>
    <xf numFmtId="0" fontId="3" fillId="0" borderId="3" xfId="0" applyFont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left" vertical="center"/>
    </xf>
    <xf numFmtId="0" fontId="12" fillId="7" borderId="32" xfId="0" applyFont="1" applyFill="1" applyBorder="1" applyAlignment="1">
      <alignment horizontal="left" vertical="center"/>
    </xf>
    <xf numFmtId="4" fontId="12" fillId="7" borderId="32" xfId="0" applyNumberFormat="1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horizontal="left" vertical="center" wrapText="1"/>
    </xf>
    <xf numFmtId="4" fontId="1" fillId="4" borderId="19" xfId="0" applyNumberFormat="1" applyFont="1" applyFill="1" applyBorder="1" applyAlignment="1">
      <alignment horizontal="left" vertical="center" wrapText="1"/>
    </xf>
    <xf numFmtId="4" fontId="1" fillId="4" borderId="37" xfId="0" applyNumberFormat="1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left" vertical="center" wrapText="1"/>
    </xf>
    <xf numFmtId="1" fontId="1" fillId="4" borderId="10" xfId="0" applyNumberFormat="1" applyFont="1" applyFill="1" applyBorder="1" applyAlignment="1">
      <alignment horizontal="left" vertical="center" wrapText="1"/>
    </xf>
    <xf numFmtId="4" fontId="11" fillId="4" borderId="10" xfId="0" applyNumberFormat="1" applyFont="1" applyFill="1" applyBorder="1" applyAlignment="1">
      <alignment horizontal="left" vertical="center" wrapText="1"/>
    </xf>
    <xf numFmtId="4" fontId="11" fillId="4" borderId="2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4" fontId="12" fillId="7" borderId="4" xfId="0" applyNumberFormat="1" applyFont="1" applyFill="1" applyBorder="1" applyAlignment="1">
      <alignment vertical="center"/>
    </xf>
    <xf numFmtId="0" fontId="12" fillId="7" borderId="19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1" fontId="12" fillId="7" borderId="12" xfId="0" applyNumberFormat="1" applyFont="1" applyFill="1" applyBorder="1" applyAlignment="1">
      <alignment vertical="center"/>
    </xf>
    <xf numFmtId="0" fontId="13" fillId="7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vertical="center"/>
    </xf>
    <xf numFmtId="4" fontId="12" fillId="7" borderId="2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1" fillId="4" borderId="18" xfId="0" applyNumberFormat="1" applyFont="1" applyFill="1" applyBorder="1" applyAlignment="1">
      <alignment horizontal="left" vertical="center"/>
    </xf>
    <xf numFmtId="4" fontId="1" fillId="4" borderId="18" xfId="0" applyNumberFormat="1" applyFont="1" applyFill="1" applyBorder="1" applyAlignment="1">
      <alignment horizontal="left" vertical="center" wrapText="1"/>
    </xf>
    <xf numFmtId="4" fontId="1" fillId="4" borderId="38" xfId="0" applyNumberFormat="1" applyFont="1" applyFill="1" applyBorder="1" applyAlignment="1">
      <alignment horizontal="left" vertical="center" wrapText="1"/>
    </xf>
    <xf numFmtId="4" fontId="1" fillId="4" borderId="39" xfId="0" applyNumberFormat="1" applyFont="1" applyFill="1" applyBorder="1" applyAlignment="1">
      <alignment horizontal="left" vertical="center" wrapText="1"/>
    </xf>
    <xf numFmtId="1" fontId="1" fillId="4" borderId="18" xfId="0" applyNumberFormat="1" applyFont="1" applyFill="1" applyBorder="1" applyAlignment="1">
      <alignment horizontal="left" vertical="center" wrapText="1"/>
    </xf>
    <xf numFmtId="4" fontId="11" fillId="4" borderId="38" xfId="0" applyNumberFormat="1" applyFont="1" applyFill="1" applyBorder="1" applyAlignment="1">
      <alignment vertical="center" wrapText="1"/>
    </xf>
    <xf numFmtId="4" fontId="11" fillId="4" borderId="4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12" fillId="7" borderId="4" xfId="0" applyNumberFormat="1" applyFont="1" applyFill="1" applyBorder="1" applyAlignment="1">
      <alignment horizontal="left" vertical="center" wrapText="1"/>
    </xf>
    <xf numFmtId="1" fontId="12" fillId="7" borderId="19" xfId="0" applyNumberFormat="1" applyFont="1" applyFill="1" applyBorder="1" applyAlignment="1">
      <alignment horizontal="left" vertical="center" wrapText="1"/>
    </xf>
    <xf numFmtId="1" fontId="12" fillId="7" borderId="10" xfId="0" applyNumberFormat="1" applyFont="1" applyFill="1" applyBorder="1" applyAlignment="1">
      <alignment horizontal="left" vertical="center" wrapText="1"/>
    </xf>
    <xf numFmtId="1" fontId="13" fillId="7" borderId="16" xfId="0" applyNumberFormat="1" applyFont="1" applyFill="1" applyBorder="1" applyAlignment="1">
      <alignment vertical="center" wrapText="1"/>
    </xf>
    <xf numFmtId="0" fontId="13" fillId="7" borderId="41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3" fontId="12" fillId="7" borderId="4" xfId="0" applyNumberFormat="1" applyFont="1" applyFill="1" applyBorder="1" applyAlignment="1">
      <alignment vertical="center"/>
    </xf>
    <xf numFmtId="1" fontId="12" fillId="7" borderId="4" xfId="0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12" fillId="7" borderId="19" xfId="0" applyNumberFormat="1" applyFont="1" applyFill="1" applyBorder="1" applyAlignment="1">
      <alignment vertical="center" wrapText="1"/>
    </xf>
    <xf numFmtId="0" fontId="12" fillId="7" borderId="41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" fontId="12" fillId="7" borderId="23" xfId="0" applyNumberFormat="1" applyFont="1" applyFill="1" applyBorder="1" applyAlignment="1">
      <alignment horizontal="left" vertical="center" wrapText="1"/>
    </xf>
    <xf numFmtId="1" fontId="12" fillId="7" borderId="16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vertical="center"/>
    </xf>
    <xf numFmtId="0" fontId="3" fillId="0" borderId="0" xfId="0" applyFont="1"/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5" fillId="0" borderId="43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1" fontId="6" fillId="0" borderId="44" xfId="0" applyNumberFormat="1" applyFont="1" applyFill="1" applyBorder="1" applyAlignment="1">
      <alignment horizontal="left" vertical="center"/>
    </xf>
    <xf numFmtId="4" fontId="6" fillId="0" borderId="38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left" vertical="center" wrapText="1"/>
    </xf>
    <xf numFmtId="4" fontId="1" fillId="4" borderId="45" xfId="0" applyNumberFormat="1" applyFont="1" applyFill="1" applyBorder="1" applyAlignment="1">
      <alignment horizontal="left" vertical="center"/>
    </xf>
    <xf numFmtId="4" fontId="1" fillId="4" borderId="32" xfId="0" applyNumberFormat="1" applyFont="1" applyFill="1" applyBorder="1" applyAlignment="1">
      <alignment horizontal="left" vertical="center" wrapText="1"/>
    </xf>
    <xf numFmtId="4" fontId="1" fillId="4" borderId="46" xfId="0" applyNumberFormat="1" applyFont="1" applyFill="1" applyBorder="1" applyAlignment="1">
      <alignment horizontal="left" vertical="center" wrapText="1"/>
    </xf>
    <xf numFmtId="0" fontId="4" fillId="0" borderId="0" xfId="0" applyFont="1"/>
    <xf numFmtId="4" fontId="1" fillId="4" borderId="3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1" fontId="6" fillId="0" borderId="25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" fontId="6" fillId="0" borderId="28" xfId="0" applyNumberFormat="1" applyFont="1" applyFill="1" applyBorder="1" applyAlignment="1">
      <alignment horizontal="left" vertical="center"/>
    </xf>
    <xf numFmtId="1" fontId="12" fillId="7" borderId="48" xfId="0" applyNumberFormat="1" applyFont="1" applyFill="1" applyBorder="1" applyAlignment="1">
      <alignment horizontal="left" vertical="center"/>
    </xf>
    <xf numFmtId="1" fontId="12" fillId="7" borderId="23" xfId="0" applyNumberFormat="1" applyFont="1" applyFill="1" applyBorder="1" applyAlignment="1">
      <alignment horizontal="left" vertical="center"/>
    </xf>
    <xf numFmtId="1" fontId="12" fillId="7" borderId="16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horizontal="left" vertical="center"/>
    </xf>
    <xf numFmtId="4" fontId="12" fillId="7" borderId="22" xfId="0" applyNumberFormat="1" applyFont="1" applyFill="1" applyBorder="1" applyAlignment="1">
      <alignment horizontal="left" vertical="center"/>
    </xf>
    <xf numFmtId="4" fontId="12" fillId="7" borderId="10" xfId="0" applyNumberFormat="1" applyFont="1" applyFill="1" applyBorder="1" applyAlignment="1">
      <alignment horizontal="left" vertical="center"/>
    </xf>
    <xf numFmtId="4" fontId="12" fillId="7" borderId="20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left" vertical="center"/>
    </xf>
    <xf numFmtId="4" fontId="12" fillId="7" borderId="12" xfId="0" applyNumberFormat="1" applyFont="1" applyFill="1" applyBorder="1" applyAlignment="1">
      <alignment horizontal="left" vertical="center"/>
    </xf>
    <xf numFmtId="4" fontId="12" fillId="7" borderId="13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2" fillId="0" borderId="9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49" fontId="12" fillId="7" borderId="4" xfId="0" applyNumberFormat="1" applyFont="1" applyFill="1" applyBorder="1" applyAlignment="1">
      <alignment horizontal="left" vertical="center"/>
    </xf>
    <xf numFmtId="49" fontId="12" fillId="7" borderId="11" xfId="0" applyNumberFormat="1" applyFont="1" applyFill="1" applyBorder="1" applyAlignment="1">
      <alignment horizontal="left" vertical="center"/>
    </xf>
    <xf numFmtId="49" fontId="12" fillId="7" borderId="12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12" fillId="7" borderId="1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" fontId="12" fillId="7" borderId="2" xfId="0" applyNumberFormat="1" applyFont="1" applyFill="1" applyBorder="1" applyAlignment="1">
      <alignment horizontal="left" vertical="center"/>
    </xf>
    <xf numFmtId="4" fontId="12" fillId="7" borderId="0" xfId="0" applyNumberFormat="1" applyFont="1" applyFill="1" applyBorder="1" applyAlignment="1">
      <alignment horizontal="left" vertical="center"/>
    </xf>
    <xf numFmtId="4" fontId="12" fillId="7" borderId="8" xfId="0" applyNumberFormat="1" applyFont="1" applyFill="1" applyBorder="1" applyAlignment="1">
      <alignment horizontal="left" vertical="center"/>
    </xf>
    <xf numFmtId="49" fontId="12" fillId="7" borderId="19" xfId="0" applyNumberFormat="1" applyFont="1" applyFill="1" applyBorder="1" applyAlignment="1">
      <alignment horizontal="left" vertical="center"/>
    </xf>
    <xf numFmtId="49" fontId="12" fillId="7" borderId="41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3" fillId="6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" fontId="12" fillId="0" borderId="47" xfId="0" applyNumberFormat="1" applyFont="1" applyFill="1" applyBorder="1" applyAlignment="1">
      <alignment horizontal="left" vertical="center"/>
    </xf>
    <xf numFmtId="1" fontId="12" fillId="7" borderId="6" xfId="0" applyNumberFormat="1" applyFont="1" applyFill="1" applyBorder="1" applyAlignment="1">
      <alignment horizontal="center" vertical="center"/>
    </xf>
    <xf numFmtId="1" fontId="12" fillId="7" borderId="5" xfId="0" applyNumberFormat="1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1" fontId="5" fillId="0" borderId="49" xfId="0" applyNumberFormat="1" applyFont="1" applyFill="1" applyBorder="1" applyAlignment="1">
      <alignment horizontal="left" vertical="center"/>
    </xf>
    <xf numFmtId="1" fontId="5" fillId="0" borderId="50" xfId="0" applyNumberFormat="1" applyFont="1" applyFill="1" applyBorder="1" applyAlignment="1">
      <alignment horizontal="left" vertical="center"/>
    </xf>
    <xf numFmtId="0" fontId="12" fillId="7" borderId="17" xfId="0" applyFont="1" applyFill="1" applyBorder="1" applyAlignment="1">
      <alignment vertical="center"/>
    </xf>
    <xf numFmtId="1" fontId="12" fillId="7" borderId="23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vertical="center"/>
    </xf>
    <xf numFmtId="4" fontId="2" fillId="0" borderId="22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left" vertical="center"/>
    </xf>
    <xf numFmtId="4" fontId="1" fillId="4" borderId="6" xfId="0" applyNumberFormat="1" applyFont="1" applyFill="1" applyBorder="1" applyAlignment="1">
      <alignment horizontal="left" vertical="center" wrapText="1"/>
    </xf>
    <xf numFmtId="4" fontId="1" fillId="4" borderId="24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49" fontId="6" fillId="0" borderId="3" xfId="0" applyNumberFormat="1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164" fontId="6" fillId="0" borderId="24" xfId="0" applyNumberFormat="1" applyFont="1" applyFill="1" applyBorder="1" applyAlignment="1">
      <alignment vertical="center"/>
    </xf>
    <xf numFmtId="0" fontId="12" fillId="7" borderId="32" xfId="0" applyFont="1" applyFill="1" applyBorder="1" applyAlignment="1">
      <alignment vertical="center"/>
    </xf>
    <xf numFmtId="4" fontId="12" fillId="7" borderId="32" xfId="0" applyNumberFormat="1" applyFont="1" applyFill="1" applyBorder="1" applyAlignment="1">
      <alignment vertical="center"/>
    </xf>
    <xf numFmtId="0" fontId="12" fillId="7" borderId="33" xfId="0" applyFont="1" applyFill="1" applyBorder="1" applyAlignment="1">
      <alignment vertical="center"/>
    </xf>
    <xf numFmtId="1" fontId="12" fillId="7" borderId="32" xfId="0" applyNumberFormat="1" applyFont="1" applyFill="1" applyBorder="1" applyAlignment="1">
      <alignment vertical="center"/>
    </xf>
    <xf numFmtId="1" fontId="3" fillId="0" borderId="35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4" fontId="11" fillId="4" borderId="18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5" fillId="0" borderId="28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left" vertical="center" wrapText="1"/>
    </xf>
    <xf numFmtId="1" fontId="13" fillId="7" borderId="23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1" fontId="12" fillId="7" borderId="4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vertical="center"/>
    </xf>
    <xf numFmtId="1" fontId="12" fillId="0" borderId="47" xfId="0" applyNumberFormat="1" applyFont="1" applyFill="1" applyBorder="1" applyAlignment="1">
      <alignment horizontal="left" vertical="center" wrapText="1"/>
    </xf>
    <xf numFmtId="1" fontId="12" fillId="7" borderId="32" xfId="0" applyNumberFormat="1" applyFont="1" applyFill="1" applyBorder="1" applyAlignment="1">
      <alignment horizontal="left" vertical="center" wrapText="1"/>
    </xf>
    <xf numFmtId="1" fontId="12" fillId="7" borderId="33" xfId="0" applyNumberFormat="1" applyFont="1" applyFill="1" applyBorder="1" applyAlignment="1">
      <alignment horizontal="left" vertical="center" wrapText="1"/>
    </xf>
    <xf numFmtId="1" fontId="5" fillId="0" borderId="49" xfId="0" applyNumberFormat="1" applyFont="1" applyFill="1" applyBorder="1" applyAlignment="1">
      <alignment horizontal="left" vertical="center" wrapText="1"/>
    </xf>
    <xf numFmtId="1" fontId="5" fillId="0" borderId="50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left" vertical="center"/>
    </xf>
    <xf numFmtId="1" fontId="12" fillId="9" borderId="4" xfId="0" applyNumberFormat="1" applyFont="1" applyFill="1" applyBorder="1" applyAlignment="1">
      <alignment horizontal="left" vertical="center" wrapText="1"/>
    </xf>
    <xf numFmtId="1" fontId="12" fillId="9" borderId="19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1" fontId="12" fillId="7" borderId="51" xfId="0" applyNumberFormat="1" applyFont="1" applyFill="1" applyBorder="1" applyAlignment="1">
      <alignment horizontal="left" vertical="center"/>
    </xf>
    <xf numFmtId="1" fontId="12" fillId="7" borderId="6" xfId="0" applyNumberFormat="1" applyFont="1" applyFill="1" applyBorder="1" applyAlignment="1">
      <alignment horizontal="left" vertical="center"/>
    </xf>
    <xf numFmtId="1" fontId="12" fillId="7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center"/>
    </xf>
    <xf numFmtId="0" fontId="6" fillId="11" borderId="1" xfId="0" applyFont="1" applyFill="1" applyBorder="1" applyAlignment="1">
      <alignment vertical="center"/>
    </xf>
    <xf numFmtId="167" fontId="26" fillId="12" borderId="52" xfId="3" applyNumberFormat="1" applyFont="1" applyFill="1" applyBorder="1" applyAlignment="1">
      <alignment horizontal="left" vertical="center"/>
    </xf>
    <xf numFmtId="167" fontId="26" fillId="12" borderId="53" xfId="3" applyNumberFormat="1" applyFont="1" applyFill="1" applyBorder="1" applyAlignment="1">
      <alignment horizontal="left" vertical="center" wrapText="1"/>
    </xf>
    <xf numFmtId="167" fontId="26" fillId="12" borderId="54" xfId="3" applyNumberFormat="1" applyFont="1" applyFill="1" applyBorder="1" applyAlignment="1">
      <alignment horizontal="left" vertical="center" wrapText="1"/>
    </xf>
    <xf numFmtId="167" fontId="27" fillId="0" borderId="0" xfId="3" applyNumberFormat="1" applyFont="1" applyAlignment="1">
      <alignment vertical="center"/>
    </xf>
    <xf numFmtId="165" fontId="27" fillId="0" borderId="0" xfId="3" applyFont="1" applyAlignment="1">
      <alignment vertical="center"/>
    </xf>
    <xf numFmtId="167" fontId="28" fillId="0" borderId="0" xfId="3" applyNumberFormat="1" applyFont="1" applyAlignment="1">
      <alignment horizontal="left" vertical="center"/>
    </xf>
    <xf numFmtId="167" fontId="28" fillId="0" borderId="53" xfId="3" applyNumberFormat="1" applyFont="1" applyBorder="1" applyAlignment="1">
      <alignment horizontal="left" vertical="center" wrapText="1"/>
    </xf>
    <xf numFmtId="167" fontId="28" fillId="0" borderId="54" xfId="3" applyNumberFormat="1" applyFont="1" applyBorder="1" applyAlignment="1">
      <alignment horizontal="left" vertical="center" wrapText="1"/>
    </xf>
    <xf numFmtId="167" fontId="29" fillId="0" borderId="0" xfId="3" applyNumberFormat="1" applyFont="1" applyAlignment="1">
      <alignment vertical="center"/>
    </xf>
    <xf numFmtId="165" fontId="29" fillId="0" borderId="0" xfId="3" applyFont="1" applyAlignment="1">
      <alignment vertical="center"/>
    </xf>
    <xf numFmtId="168" fontId="30" fillId="13" borderId="55" xfId="3" applyNumberFormat="1" applyFont="1" applyFill="1" applyBorder="1" applyAlignment="1">
      <alignment horizontal="left" vertical="center"/>
    </xf>
    <xf numFmtId="49" fontId="31" fillId="13" borderId="55" xfId="3" applyNumberFormat="1" applyFont="1" applyFill="1" applyBorder="1" applyAlignment="1">
      <alignment horizontal="left" vertical="center" wrapText="1"/>
    </xf>
    <xf numFmtId="49" fontId="31" fillId="13" borderId="55" xfId="3" applyNumberFormat="1" applyFont="1" applyFill="1" applyBorder="1" applyAlignment="1">
      <alignment horizontal="center" vertical="center"/>
    </xf>
    <xf numFmtId="49" fontId="31" fillId="13" borderId="56" xfId="3" applyNumberFormat="1" applyFont="1" applyFill="1" applyBorder="1" applyAlignment="1">
      <alignment horizontal="center" vertical="center"/>
    </xf>
    <xf numFmtId="167" fontId="31" fillId="0" borderId="0" xfId="3" applyNumberFormat="1" applyFont="1" applyAlignment="1">
      <alignment horizontal="center" vertical="center"/>
    </xf>
    <xf numFmtId="168" fontId="32" fillId="0" borderId="57" xfId="3" applyNumberFormat="1" applyFont="1" applyBorder="1" applyAlignment="1">
      <alignment horizontal="left" vertical="center"/>
    </xf>
    <xf numFmtId="168" fontId="32" fillId="0" borderId="56" xfId="3" applyNumberFormat="1" applyFont="1" applyBorder="1" applyAlignment="1">
      <alignment horizontal="left" vertical="center"/>
    </xf>
    <xf numFmtId="165" fontId="33" fillId="0" borderId="58" xfId="3" applyFont="1" applyBorder="1" applyAlignment="1">
      <alignment horizontal="left" vertical="center"/>
    </xf>
    <xf numFmtId="165" fontId="32" fillId="0" borderId="59" xfId="3" applyFont="1" applyBorder="1" applyAlignment="1">
      <alignment horizontal="center" vertical="center" wrapText="1"/>
    </xf>
    <xf numFmtId="167" fontId="32" fillId="0" borderId="58" xfId="3" applyNumberFormat="1" applyFont="1" applyBorder="1" applyAlignment="1">
      <alignment horizontal="center" vertical="center"/>
    </xf>
    <xf numFmtId="165" fontId="32" fillId="0" borderId="58" xfId="3" applyFont="1" applyBorder="1" applyAlignment="1">
      <alignment horizontal="center" vertical="center"/>
    </xf>
    <xf numFmtId="165" fontId="32" fillId="0" borderId="58" xfId="3" applyFont="1" applyBorder="1" applyAlignment="1">
      <alignment vertical="center"/>
    </xf>
    <xf numFmtId="168" fontId="33" fillId="0" borderId="55" xfId="3" applyNumberFormat="1" applyFont="1" applyBorder="1" applyAlignment="1">
      <alignment horizontal="left" vertical="center"/>
    </xf>
    <xf numFmtId="165" fontId="33" fillId="0" borderId="55" xfId="3" applyFont="1" applyBorder="1" applyAlignment="1">
      <alignment horizontal="left" vertical="center"/>
    </xf>
    <xf numFmtId="165" fontId="33" fillId="0" borderId="55" xfId="3" applyFont="1" applyBorder="1" applyAlignment="1">
      <alignment horizontal="left" vertical="center" wrapText="1"/>
    </xf>
    <xf numFmtId="167" fontId="32" fillId="0" borderId="55" xfId="3" applyNumberFormat="1" applyFont="1" applyBorder="1" applyAlignment="1">
      <alignment horizontal="center" vertical="center"/>
    </xf>
    <xf numFmtId="165" fontId="32" fillId="0" borderId="55" xfId="3" applyFont="1" applyBorder="1" applyAlignment="1">
      <alignment horizontal="center" vertical="center"/>
    </xf>
    <xf numFmtId="167" fontId="32" fillId="0" borderId="56" xfId="3" applyNumberFormat="1" applyFont="1" applyBorder="1" applyAlignment="1">
      <alignment horizontal="center" vertical="center"/>
    </xf>
    <xf numFmtId="165" fontId="29" fillId="0" borderId="55" xfId="3" applyFont="1" applyBorder="1" applyAlignment="1">
      <alignment vertical="center"/>
    </xf>
    <xf numFmtId="165" fontId="29" fillId="0" borderId="56" xfId="3" applyFont="1" applyBorder="1" applyAlignment="1">
      <alignment vertical="center"/>
    </xf>
    <xf numFmtId="168" fontId="32" fillId="0" borderId="60" xfId="3" applyNumberFormat="1" applyFont="1" applyBorder="1" applyAlignment="1">
      <alignment horizontal="left" vertical="center"/>
    </xf>
    <xf numFmtId="168" fontId="29" fillId="0" borderId="54" xfId="3" applyNumberFormat="1" applyFont="1" applyBorder="1" applyAlignment="1">
      <alignment horizontal="center" vertical="center" wrapText="1"/>
    </xf>
    <xf numFmtId="165" fontId="34" fillId="0" borderId="59" xfId="3" applyFont="1" applyBorder="1" applyAlignment="1">
      <alignment horizontal="left" vertical="center" wrapText="1"/>
    </xf>
    <xf numFmtId="167" fontId="33" fillId="0" borderId="58" xfId="3" applyNumberFormat="1" applyFont="1" applyBorder="1" applyAlignment="1">
      <alignment horizontal="center" vertical="center"/>
    </xf>
    <xf numFmtId="165" fontId="29" fillId="0" borderId="58" xfId="3" applyFont="1" applyBorder="1" applyAlignment="1">
      <alignment vertical="center"/>
    </xf>
    <xf numFmtId="165" fontId="35" fillId="14" borderId="0" xfId="3" applyFont="1" applyFill="1" applyAlignment="1">
      <alignment horizontal="center" vertical="center"/>
    </xf>
    <xf numFmtId="168" fontId="32" fillId="0" borderId="52" xfId="3" applyNumberFormat="1" applyFont="1" applyBorder="1" applyAlignment="1">
      <alignment horizontal="left" vertical="center"/>
    </xf>
    <xf numFmtId="168" fontId="32" fillId="0" borderId="53" xfId="3" applyNumberFormat="1" applyFont="1" applyBorder="1" applyAlignment="1">
      <alignment horizontal="left" vertical="center"/>
    </xf>
    <xf numFmtId="165" fontId="33" fillId="0" borderId="53" xfId="3" applyFont="1" applyBorder="1" applyAlignment="1">
      <alignment horizontal="left" vertical="center" wrapText="1"/>
    </xf>
    <xf numFmtId="167" fontId="32" fillId="0" borderId="53" xfId="3" applyNumberFormat="1" applyFont="1" applyBorder="1" applyAlignment="1">
      <alignment horizontal="center" vertical="center"/>
    </xf>
    <xf numFmtId="165" fontId="32" fillId="0" borderId="53" xfId="3" applyFont="1" applyBorder="1" applyAlignment="1">
      <alignment horizontal="center" vertical="center"/>
    </xf>
    <xf numFmtId="167" fontId="33" fillId="0" borderId="54" xfId="3" applyNumberFormat="1" applyFont="1" applyBorder="1" applyAlignment="1">
      <alignment horizontal="center" vertical="center"/>
    </xf>
    <xf numFmtId="165" fontId="32" fillId="0" borderId="55" xfId="3" applyFont="1" applyBorder="1" applyAlignment="1">
      <alignment vertical="center"/>
    </xf>
    <xf numFmtId="165" fontId="32" fillId="0" borderId="56" xfId="3" applyFont="1" applyBorder="1" applyAlignment="1">
      <alignment vertical="center"/>
    </xf>
    <xf numFmtId="167" fontId="32" fillId="0" borderId="0" xfId="3" applyNumberFormat="1" applyFont="1" applyAlignment="1">
      <alignment vertical="center"/>
    </xf>
    <xf numFmtId="165" fontId="32" fillId="0" borderId="0" xfId="3" applyFont="1" applyAlignment="1">
      <alignment vertical="center"/>
    </xf>
    <xf numFmtId="168" fontId="30" fillId="13" borderId="59" xfId="3" applyNumberFormat="1" applyFont="1" applyFill="1" applyBorder="1" applyAlignment="1">
      <alignment horizontal="left" vertical="center"/>
    </xf>
    <xf numFmtId="168" fontId="30" fillId="13" borderId="56" xfId="3" applyNumberFormat="1" applyFont="1" applyFill="1" applyBorder="1" applyAlignment="1">
      <alignment horizontal="left" vertical="center"/>
    </xf>
    <xf numFmtId="167" fontId="31" fillId="0" borderId="0" xfId="3" applyNumberFormat="1" applyFont="1" applyAlignment="1">
      <alignment vertical="center"/>
    </xf>
    <xf numFmtId="165" fontId="31" fillId="0" borderId="0" xfId="3" applyFont="1" applyAlignment="1">
      <alignment vertical="center"/>
    </xf>
    <xf numFmtId="168" fontId="32" fillId="0" borderId="58" xfId="3" applyNumberFormat="1" applyFont="1" applyBorder="1" applyAlignment="1">
      <alignment horizontal="left" vertical="center"/>
    </xf>
    <xf numFmtId="165" fontId="32" fillId="0" borderId="59" xfId="3" applyFont="1" applyBorder="1" applyAlignment="1">
      <alignment horizontal="left" vertical="center" wrapText="1"/>
    </xf>
    <xf numFmtId="165" fontId="32" fillId="0" borderId="61" xfId="3" applyFont="1" applyBorder="1" applyAlignment="1">
      <alignment vertical="center"/>
    </xf>
    <xf numFmtId="165" fontId="36" fillId="0" borderId="61" xfId="3" applyFont="1" applyBorder="1" applyAlignment="1">
      <alignment vertical="center"/>
    </xf>
    <xf numFmtId="168" fontId="32" fillId="0" borderId="58" xfId="3" applyNumberFormat="1" applyFont="1" applyBorder="1" applyAlignment="1">
      <alignment horizontal="center" vertical="center"/>
    </xf>
    <xf numFmtId="165" fontId="32" fillId="0" borderId="58" xfId="3" applyFont="1" applyBorder="1" applyAlignment="1">
      <alignment horizontal="left" vertical="center" wrapText="1"/>
    </xf>
    <xf numFmtId="165" fontId="32" fillId="0" borderId="59" xfId="3" applyFont="1" applyBorder="1" applyAlignment="1">
      <alignment vertical="center"/>
    </xf>
    <xf numFmtId="165" fontId="36" fillId="0" borderId="60" xfId="3" applyFont="1" applyBorder="1" applyAlignment="1">
      <alignment vertical="center"/>
    </xf>
    <xf numFmtId="168" fontId="33" fillId="0" borderId="61" xfId="3" applyNumberFormat="1" applyFont="1" applyBorder="1" applyAlignment="1">
      <alignment horizontal="left" vertical="center"/>
    </xf>
    <xf numFmtId="165" fontId="29" fillId="0" borderId="57" xfId="3" applyFont="1" applyBorder="1" applyAlignment="1">
      <alignment vertical="center"/>
    </xf>
    <xf numFmtId="168" fontId="33" fillId="0" borderId="59" xfId="3" applyNumberFormat="1" applyFont="1" applyBorder="1" applyAlignment="1">
      <alignment horizontal="left" vertical="center"/>
    </xf>
    <xf numFmtId="165" fontId="29" fillId="0" borderId="53" xfId="3" applyFont="1" applyBorder="1" applyAlignment="1">
      <alignment vertical="center"/>
    </xf>
    <xf numFmtId="165" fontId="29" fillId="0" borderId="62" xfId="3" applyFont="1" applyBorder="1" applyAlignment="1">
      <alignment horizontal="left" vertical="center"/>
    </xf>
    <xf numFmtId="167" fontId="33" fillId="0" borderId="0" xfId="3" applyNumberFormat="1" applyFont="1" applyAlignment="1">
      <alignment vertical="center"/>
    </xf>
    <xf numFmtId="165" fontId="33" fillId="0" borderId="0" xfId="3" applyFont="1" applyAlignment="1">
      <alignment vertical="center"/>
    </xf>
    <xf numFmtId="168" fontId="30" fillId="13" borderId="58" xfId="3" applyNumberFormat="1" applyFont="1" applyFill="1" applyBorder="1" applyAlignment="1">
      <alignment horizontal="left" vertical="center"/>
    </xf>
    <xf numFmtId="165" fontId="31" fillId="15" borderId="58" xfId="3" applyFont="1" applyFill="1" applyBorder="1" applyAlignment="1">
      <alignment vertical="center"/>
    </xf>
    <xf numFmtId="49" fontId="31" fillId="13" borderId="58" xfId="3" applyNumberFormat="1" applyFont="1" applyFill="1" applyBorder="1" applyAlignment="1">
      <alignment horizontal="left" vertical="center" wrapText="1"/>
    </xf>
    <xf numFmtId="49" fontId="31" fillId="13" borderId="58" xfId="3" applyNumberFormat="1" applyFont="1" applyFill="1" applyBorder="1" applyAlignment="1">
      <alignment horizontal="center" vertical="center"/>
    </xf>
    <xf numFmtId="165" fontId="32" fillId="0" borderId="58" xfId="3" applyFont="1" applyBorder="1" applyAlignment="1">
      <alignment horizontal="center" vertical="center" wrapText="1"/>
    </xf>
    <xf numFmtId="168" fontId="29" fillId="0" borderId="58" xfId="3" applyNumberFormat="1" applyFont="1" applyBorder="1" applyAlignment="1">
      <alignment vertical="center"/>
    </xf>
    <xf numFmtId="168" fontId="33" fillId="0" borderId="58" xfId="3" applyNumberFormat="1" applyFont="1" applyBorder="1" applyAlignment="1">
      <alignment horizontal="left" vertical="center" wrapText="1"/>
    </xf>
    <xf numFmtId="165" fontId="32" fillId="0" borderId="58" xfId="3" applyFont="1" applyBorder="1" applyAlignment="1">
      <alignment horizontal="left" vertical="center"/>
    </xf>
    <xf numFmtId="168" fontId="32" fillId="0" borderId="58" xfId="3" applyNumberFormat="1" applyFont="1" applyBorder="1" applyAlignment="1">
      <alignment horizontal="center" vertical="center" wrapText="1"/>
    </xf>
    <xf numFmtId="165" fontId="33" fillId="0" borderId="58" xfId="3" applyFont="1" applyBorder="1" applyAlignment="1">
      <alignment horizontal="left" vertical="center" wrapText="1"/>
    </xf>
    <xf numFmtId="165" fontId="29" fillId="0" borderId="59" xfId="3" applyFont="1" applyBorder="1" applyAlignment="1">
      <alignment vertical="center"/>
    </xf>
    <xf numFmtId="168" fontId="29" fillId="0" borderId="55" xfId="3" applyNumberFormat="1" applyFont="1" applyBorder="1" applyAlignment="1">
      <alignment vertical="center"/>
    </xf>
    <xf numFmtId="168" fontId="32" fillId="0" borderId="64" xfId="3" applyNumberFormat="1" applyFont="1" applyBorder="1" applyAlignment="1">
      <alignment horizontal="left" vertical="center"/>
    </xf>
    <xf numFmtId="168" fontId="32" fillId="0" borderId="62" xfId="3" applyNumberFormat="1" applyFont="1" applyBorder="1" applyAlignment="1">
      <alignment horizontal="left" vertical="center"/>
    </xf>
    <xf numFmtId="165" fontId="32" fillId="0" borderId="62" xfId="3" applyFont="1" applyBorder="1" applyAlignment="1">
      <alignment horizontal="left" vertical="center" wrapText="1"/>
    </xf>
    <xf numFmtId="167" fontId="32" fillId="0" borderId="62" xfId="3" applyNumberFormat="1" applyFont="1" applyBorder="1" applyAlignment="1">
      <alignment horizontal="center" vertical="center"/>
    </xf>
    <xf numFmtId="165" fontId="32" fillId="0" borderId="62" xfId="3" applyFont="1" applyBorder="1" applyAlignment="1">
      <alignment horizontal="center" vertical="center"/>
    </xf>
    <xf numFmtId="167" fontId="32" fillId="0" borderId="63" xfId="3" applyNumberFormat="1" applyFont="1" applyBorder="1" applyAlignment="1">
      <alignment horizontal="center" vertical="center"/>
    </xf>
    <xf numFmtId="165" fontId="30" fillId="13" borderId="55" xfId="3" applyFont="1" applyFill="1" applyBorder="1" applyAlignment="1">
      <alignment horizontal="left" vertical="center" wrapText="1"/>
    </xf>
    <xf numFmtId="167" fontId="30" fillId="13" borderId="55" xfId="3" applyNumberFormat="1" applyFont="1" applyFill="1" applyBorder="1" applyAlignment="1">
      <alignment horizontal="center" vertical="center"/>
    </xf>
    <xf numFmtId="165" fontId="30" fillId="13" borderId="55" xfId="3" applyFont="1" applyFill="1" applyBorder="1" applyAlignment="1">
      <alignment horizontal="center" vertical="center"/>
    </xf>
    <xf numFmtId="165" fontId="30" fillId="13" borderId="56" xfId="3" applyFont="1" applyFill="1" applyBorder="1" applyAlignment="1">
      <alignment horizontal="center" vertical="center"/>
    </xf>
    <xf numFmtId="168" fontId="32" fillId="0" borderId="65" xfId="3" applyNumberFormat="1" applyFont="1" applyBorder="1" applyAlignment="1">
      <alignment horizontal="left" vertical="center"/>
    </xf>
    <xf numFmtId="165" fontId="32" fillId="0" borderId="52" xfId="3" applyFont="1" applyBorder="1" applyAlignment="1">
      <alignment horizontal="center" vertical="center" wrapText="1"/>
    </xf>
    <xf numFmtId="167" fontId="32" fillId="0" borderId="60" xfId="3" applyNumberFormat="1" applyFont="1" applyBorder="1" applyAlignment="1">
      <alignment horizontal="center" vertical="center"/>
    </xf>
    <xf numFmtId="165" fontId="32" fillId="0" borderId="60" xfId="3" applyFont="1" applyBorder="1" applyAlignment="1">
      <alignment horizontal="center" vertical="center"/>
    </xf>
    <xf numFmtId="168" fontId="34" fillId="0" borderId="55" xfId="3" applyNumberFormat="1" applyFont="1" applyBorder="1" applyAlignment="1">
      <alignment horizontal="left" vertical="center" wrapText="1"/>
    </xf>
    <xf numFmtId="168" fontId="34" fillId="0" borderId="55" xfId="3" applyNumberFormat="1" applyFont="1" applyBorder="1" applyAlignment="1">
      <alignment horizontal="left" vertical="center"/>
    </xf>
    <xf numFmtId="165" fontId="34" fillId="0" borderId="55" xfId="3" applyFont="1" applyBorder="1" applyAlignment="1">
      <alignment horizontal="left" vertical="center" wrapText="1"/>
    </xf>
    <xf numFmtId="167" fontId="34" fillId="0" borderId="55" xfId="3" applyNumberFormat="1" applyFont="1" applyBorder="1" applyAlignment="1">
      <alignment horizontal="left" vertical="center"/>
    </xf>
    <xf numFmtId="165" fontId="34" fillId="0" borderId="59" xfId="3" applyFont="1" applyBorder="1" applyAlignment="1">
      <alignment vertical="center" wrapText="1"/>
    </xf>
    <xf numFmtId="168" fontId="32" fillId="0" borderId="0" xfId="3" applyNumberFormat="1" applyFont="1" applyAlignment="1">
      <alignment horizontal="left" vertical="center"/>
    </xf>
    <xf numFmtId="167" fontId="32" fillId="0" borderId="0" xfId="3" applyNumberFormat="1" applyFont="1" applyAlignment="1">
      <alignment horizontal="center" vertical="center"/>
    </xf>
    <xf numFmtId="165" fontId="32" fillId="0" borderId="0" xfId="3" applyFont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1" fontId="39" fillId="0" borderId="1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5" fontId="29" fillId="0" borderId="58" xfId="3" applyFont="1" applyFill="1" applyBorder="1" applyAlignment="1">
      <alignment vertical="center"/>
    </xf>
    <xf numFmtId="165" fontId="32" fillId="0" borderId="56" xfId="3" applyFont="1" applyFill="1" applyBorder="1" applyAlignment="1">
      <alignment vertical="center"/>
    </xf>
    <xf numFmtId="165" fontId="32" fillId="0" borderId="58" xfId="3" applyFont="1" applyFill="1" applyBorder="1" applyAlignment="1">
      <alignment vertical="center"/>
    </xf>
    <xf numFmtId="165" fontId="29" fillId="0" borderId="56" xfId="3" applyFont="1" applyFill="1" applyBorder="1" applyAlignment="1">
      <alignment vertical="center"/>
    </xf>
    <xf numFmtId="165" fontId="29" fillId="0" borderId="63" xfId="3" applyFont="1" applyFill="1" applyBorder="1" applyAlignment="1">
      <alignment horizontal="left" vertical="center"/>
    </xf>
    <xf numFmtId="165" fontId="32" fillId="0" borderId="0" xfId="3" applyFont="1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169" fontId="40" fillId="0" borderId="1" xfId="0" applyNumberFormat="1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4" fontId="45" fillId="3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/>
    </xf>
    <xf numFmtId="169" fontId="40" fillId="2" borderId="1" xfId="0" applyNumberFormat="1" applyFont="1" applyFill="1" applyBorder="1" applyAlignment="1">
      <alignment horizontal="center" vertical="center"/>
    </xf>
    <xf numFmtId="169" fontId="40" fillId="0" borderId="1" xfId="0" applyNumberFormat="1" applyFont="1" applyFill="1" applyBorder="1" applyAlignment="1">
      <alignment horizontal="center" vertical="center" wrapText="1"/>
    </xf>
    <xf numFmtId="169" fontId="41" fillId="3" borderId="1" xfId="0" applyNumberFormat="1" applyFont="1" applyFill="1" applyBorder="1" applyAlignment="1">
      <alignment horizontal="center" vertical="center" wrapText="1"/>
    </xf>
    <xf numFmtId="169" fontId="41" fillId="2" borderId="1" xfId="0" applyNumberFormat="1" applyFont="1" applyFill="1" applyBorder="1" applyAlignment="1">
      <alignment horizontal="center" vertical="center" wrapText="1"/>
    </xf>
    <xf numFmtId="169" fontId="42" fillId="0" borderId="0" xfId="0" applyNumberFormat="1" applyFont="1" applyFill="1" applyAlignment="1">
      <alignment horizontal="center" vertical="center"/>
    </xf>
    <xf numFmtId="4" fontId="12" fillId="2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6" fillId="0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2"/>
    <cellStyle name="Normalny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12" Type="http://schemas.openxmlformats.org/officeDocument/2006/relationships/image" Target="../media/image23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5" Type="http://schemas.openxmlformats.org/officeDocument/2006/relationships/image" Target="../media/image16.png"/><Relationship Id="rId10" Type="http://schemas.openxmlformats.org/officeDocument/2006/relationships/image" Target="../media/image21.jpe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3" Type="http://schemas.openxmlformats.org/officeDocument/2006/relationships/image" Target="../media/image26.png"/><Relationship Id="rId7" Type="http://schemas.openxmlformats.org/officeDocument/2006/relationships/image" Target="../media/image30.emf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6" Type="http://schemas.openxmlformats.org/officeDocument/2006/relationships/image" Target="../media/image29.png"/><Relationship Id="rId5" Type="http://schemas.openxmlformats.org/officeDocument/2006/relationships/image" Target="../media/image28.png"/><Relationship Id="rId4" Type="http://schemas.openxmlformats.org/officeDocument/2006/relationships/image" Target="../media/image27.png"/><Relationship Id="rId9" Type="http://schemas.openxmlformats.org/officeDocument/2006/relationships/image" Target="../media/image3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43</xdr:row>
      <xdr:rowOff>95250</xdr:rowOff>
    </xdr:from>
    <xdr:to>
      <xdr:col>0</xdr:col>
      <xdr:colOff>714375</xdr:colOff>
      <xdr:row>47</xdr:row>
      <xdr:rowOff>76932</xdr:rowOff>
    </xdr:to>
    <xdr:pic>
      <xdr:nvPicPr>
        <xdr:cNvPr id="2" name="Picture 7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7010400"/>
          <a:ext cx="542924" cy="6770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762000</xdr:colOff>
      <xdr:row>6</xdr:row>
      <xdr:rowOff>133350</xdr:rowOff>
    </xdr:to>
    <xdr:pic>
      <xdr:nvPicPr>
        <xdr:cNvPr id="5" name="Obraz 4" descr="Podgrzewacz przepływowy podgrzewacz wody Kospel EPS2 Twister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95250</xdr:rowOff>
    </xdr:from>
    <xdr:to>
      <xdr:col>0</xdr:col>
      <xdr:colOff>819150</xdr:colOff>
      <xdr:row>12</xdr:row>
      <xdr:rowOff>19050</xdr:rowOff>
    </xdr:to>
    <xdr:pic>
      <xdr:nvPicPr>
        <xdr:cNvPr id="6" name="Obraz 5" descr="Elektryczny podgrzewacz przepływowy wody EPS2 Prister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52550"/>
          <a:ext cx="7524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152400</xdr:rowOff>
    </xdr:from>
    <xdr:to>
      <xdr:col>0</xdr:col>
      <xdr:colOff>790575</xdr:colOff>
      <xdr:row>18</xdr:row>
      <xdr:rowOff>95250</xdr:rowOff>
    </xdr:to>
    <xdr:pic>
      <xdr:nvPicPr>
        <xdr:cNvPr id="7" name="Obraz 6" descr="Elektryczny przepływowy podgrzewacz wody EPO2 Amicus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466975"/>
          <a:ext cx="7239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66676</xdr:colOff>
      <xdr:row>29</xdr:row>
      <xdr:rowOff>342900</xdr:rowOff>
    </xdr:from>
    <xdr:to>
      <xdr:col>0</xdr:col>
      <xdr:colOff>790576</xdr:colOff>
      <xdr:row>35</xdr:row>
      <xdr:rowOff>95250</xdr:rowOff>
    </xdr:to>
    <xdr:pic>
      <xdr:nvPicPr>
        <xdr:cNvPr id="10" name="Obraz 9" descr="Electric instantaneous water heater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6791325"/>
          <a:ext cx="7239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161925</xdr:rowOff>
    </xdr:from>
    <xdr:to>
      <xdr:col>0</xdr:col>
      <xdr:colOff>809625</xdr:colOff>
      <xdr:row>42</xdr:row>
      <xdr:rowOff>123825</xdr:rowOff>
    </xdr:to>
    <xdr:pic>
      <xdr:nvPicPr>
        <xdr:cNvPr id="11" name="Obraz 10" descr="Electric instantaneous water heater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72425"/>
          <a:ext cx="7715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104775</xdr:rowOff>
    </xdr:from>
    <xdr:to>
      <xdr:col>0</xdr:col>
      <xdr:colOff>723900</xdr:colOff>
      <xdr:row>26</xdr:row>
      <xdr:rowOff>0</xdr:rowOff>
    </xdr:to>
    <xdr:pic>
      <xdr:nvPicPr>
        <xdr:cNvPr id="12" name="Obraz 11" descr="Elektryczny przepływowy podgrzewacz wody Kospel EPO Amicus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6650"/>
          <a:ext cx="6286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51</xdr:row>
      <xdr:rowOff>0</xdr:rowOff>
    </xdr:from>
    <xdr:to>
      <xdr:col>0</xdr:col>
      <xdr:colOff>847725</xdr:colOff>
      <xdr:row>53</xdr:row>
      <xdr:rowOff>247650</xdr:rowOff>
    </xdr:to>
    <xdr:pic>
      <xdr:nvPicPr>
        <xdr:cNvPr id="13" name="Obraz 12" descr="Akcesoria do podgrzewaczy przepływowych wody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573125"/>
          <a:ext cx="8191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0</xdr:rowOff>
    </xdr:from>
    <xdr:to>
      <xdr:col>0</xdr:col>
      <xdr:colOff>800100</xdr:colOff>
      <xdr:row>10</xdr:row>
      <xdr:rowOff>0</xdr:rowOff>
    </xdr:to>
    <xdr:pic>
      <xdr:nvPicPr>
        <xdr:cNvPr id="2" name="Picture 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43050"/>
          <a:ext cx="7429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47625</xdr:colOff>
      <xdr:row>4</xdr:row>
      <xdr:rowOff>28575</xdr:rowOff>
    </xdr:from>
    <xdr:to>
      <xdr:col>0</xdr:col>
      <xdr:colOff>812884</xdr:colOff>
      <xdr:row>8</xdr:row>
      <xdr:rowOff>85725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62000"/>
          <a:ext cx="765259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116</xdr:row>
          <xdr:rowOff>57150</xdr:rowOff>
        </xdr:from>
        <xdr:to>
          <xdr:col>0</xdr:col>
          <xdr:colOff>714375</xdr:colOff>
          <xdr:row>120</xdr:row>
          <xdr:rowOff>57150</xdr:rowOff>
        </xdr:to>
        <xdr:sp macro="" textlink="">
          <xdr:nvSpPr>
            <xdr:cNvPr id="4097" name="Picture 68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171450</xdr:colOff>
      <xdr:row>13</xdr:row>
      <xdr:rowOff>57150</xdr:rowOff>
    </xdr:from>
    <xdr:to>
      <xdr:col>0</xdr:col>
      <xdr:colOff>571500</xdr:colOff>
      <xdr:row>19</xdr:row>
      <xdr:rowOff>66675</xdr:rowOff>
    </xdr:to>
    <xdr:pic>
      <xdr:nvPicPr>
        <xdr:cNvPr id="3" name="Picture 10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801350"/>
          <a:ext cx="4000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238125</xdr:colOff>
      <xdr:row>24</xdr:row>
      <xdr:rowOff>161925</xdr:rowOff>
    </xdr:from>
    <xdr:to>
      <xdr:col>0</xdr:col>
      <xdr:colOff>647700</xdr:colOff>
      <xdr:row>31</xdr:row>
      <xdr:rowOff>0</xdr:rowOff>
    </xdr:to>
    <xdr:pic>
      <xdr:nvPicPr>
        <xdr:cNvPr id="4" name="Picture 10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963650"/>
          <a:ext cx="4095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209550</xdr:colOff>
      <xdr:row>43</xdr:row>
      <xdr:rowOff>38100</xdr:rowOff>
    </xdr:from>
    <xdr:to>
      <xdr:col>0</xdr:col>
      <xdr:colOff>619125</xdr:colOff>
      <xdr:row>49</xdr:row>
      <xdr:rowOff>142874</xdr:rowOff>
    </xdr:to>
    <xdr:pic>
      <xdr:nvPicPr>
        <xdr:cNvPr id="5" name="Picture 10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248650"/>
          <a:ext cx="409575" cy="10191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133350</xdr:colOff>
      <xdr:row>78</xdr:row>
      <xdr:rowOff>66675</xdr:rowOff>
    </xdr:from>
    <xdr:to>
      <xdr:col>0</xdr:col>
      <xdr:colOff>752475</xdr:colOff>
      <xdr:row>82</xdr:row>
      <xdr:rowOff>97420</xdr:rowOff>
    </xdr:to>
    <xdr:pic>
      <xdr:nvPicPr>
        <xdr:cNvPr id="7" name="Picture 7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631757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123825</xdr:colOff>
      <xdr:row>109</xdr:row>
      <xdr:rowOff>76200</xdr:rowOff>
    </xdr:from>
    <xdr:to>
      <xdr:col>0</xdr:col>
      <xdr:colOff>714375</xdr:colOff>
      <xdr:row>111</xdr:row>
      <xdr:rowOff>76059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18087975"/>
          <a:ext cx="590550" cy="28560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96</xdr:row>
      <xdr:rowOff>115114</xdr:rowOff>
    </xdr:from>
    <xdr:to>
      <xdr:col>0</xdr:col>
      <xdr:colOff>752475</xdr:colOff>
      <xdr:row>98</xdr:row>
      <xdr:rowOff>142801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875" y="16155214"/>
          <a:ext cx="609600" cy="31343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102</xdr:row>
      <xdr:rowOff>114300</xdr:rowOff>
    </xdr:from>
    <xdr:to>
      <xdr:col>0</xdr:col>
      <xdr:colOff>733425</xdr:colOff>
      <xdr:row>105</xdr:row>
      <xdr:rowOff>28575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5" y="17068800"/>
          <a:ext cx="64770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85</xdr:row>
      <xdr:rowOff>0</xdr:rowOff>
    </xdr:from>
    <xdr:to>
      <xdr:col>0</xdr:col>
      <xdr:colOff>742950</xdr:colOff>
      <xdr:row>87</xdr:row>
      <xdr:rowOff>9525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2875" y="14354175"/>
          <a:ext cx="6000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89</xdr:row>
      <xdr:rowOff>200024</xdr:rowOff>
    </xdr:from>
    <xdr:to>
      <xdr:col>0</xdr:col>
      <xdr:colOff>723900</xdr:colOff>
      <xdr:row>92</xdr:row>
      <xdr:rowOff>9524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" y="15125699"/>
          <a:ext cx="628650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91329</xdr:colOff>
      <xdr:row>7</xdr:row>
      <xdr:rowOff>76200</xdr:rowOff>
    </xdr:from>
    <xdr:to>
      <xdr:col>0</xdr:col>
      <xdr:colOff>678517</xdr:colOff>
      <xdr:row>11</xdr:row>
      <xdr:rowOff>84364</xdr:rowOff>
    </xdr:to>
    <xdr:pic>
      <xdr:nvPicPr>
        <xdr:cNvPr id="13" name="Obraz 12" descr="SP-180 produktowy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29" y="1552575"/>
          <a:ext cx="587188" cy="713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73</xdr:row>
      <xdr:rowOff>57150</xdr:rowOff>
    </xdr:from>
    <xdr:to>
      <xdr:col>0</xdr:col>
      <xdr:colOff>762000</xdr:colOff>
      <xdr:row>76</xdr:row>
      <xdr:rowOff>125995</xdr:rowOff>
    </xdr:to>
    <xdr:pic>
      <xdr:nvPicPr>
        <xdr:cNvPr id="14" name="Picture 7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393650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152401</xdr:colOff>
      <xdr:row>3</xdr:row>
      <xdr:rowOff>180975</xdr:rowOff>
    </xdr:from>
    <xdr:to>
      <xdr:col>0</xdr:col>
      <xdr:colOff>779773</xdr:colOff>
      <xdr:row>6</xdr:row>
      <xdr:rowOff>171451</xdr:rowOff>
    </xdr:to>
    <xdr:pic>
      <xdr:nvPicPr>
        <xdr:cNvPr id="19" name="Obraz 18" descr="http://www.kospel.pl/images/produkty/wymienniki/SWK-484x449x.jpg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781050"/>
          <a:ext cx="627372" cy="67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66</xdr:row>
      <xdr:rowOff>9525</xdr:rowOff>
    </xdr:from>
    <xdr:ext cx="619125" cy="697495"/>
    <xdr:pic>
      <xdr:nvPicPr>
        <xdr:cNvPr id="20" name="Picture 75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20302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95250</xdr:colOff>
      <xdr:row>57</xdr:row>
      <xdr:rowOff>66675</xdr:rowOff>
    </xdr:from>
    <xdr:ext cx="619125" cy="697495"/>
    <xdr:pic>
      <xdr:nvPicPr>
        <xdr:cNvPr id="21" name="Picture 7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77427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0</xdr:col>
      <xdr:colOff>47625</xdr:colOff>
      <xdr:row>33</xdr:row>
      <xdr:rowOff>200025</xdr:rowOff>
    </xdr:from>
    <xdr:to>
      <xdr:col>0</xdr:col>
      <xdr:colOff>806732</xdr:colOff>
      <xdr:row>38</xdr:row>
      <xdr:rowOff>57150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6286500"/>
          <a:ext cx="759107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123825</xdr:rowOff>
    </xdr:from>
    <xdr:to>
      <xdr:col>1</xdr:col>
      <xdr:colOff>282575</xdr:colOff>
      <xdr:row>42</xdr:row>
      <xdr:rowOff>76200</xdr:rowOff>
    </xdr:to>
    <xdr:pic>
      <xdr:nvPicPr>
        <xdr:cNvPr id="23" name="Obraz 22" descr="Wymiennik stojący do pompy ciepła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6225"/>
          <a:ext cx="11398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32</xdr:row>
      <xdr:rowOff>19051</xdr:rowOff>
    </xdr:from>
    <xdr:to>
      <xdr:col>0</xdr:col>
      <xdr:colOff>650155</xdr:colOff>
      <xdr:row>36</xdr:row>
      <xdr:rowOff>95251</xdr:rowOff>
    </xdr:to>
    <xdr:pic>
      <xdr:nvPicPr>
        <xdr:cNvPr id="2" name="Picture 1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95951"/>
          <a:ext cx="37393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294148</xdr:colOff>
      <xdr:row>39</xdr:row>
      <xdr:rowOff>142876</xdr:rowOff>
    </xdr:from>
    <xdr:to>
      <xdr:col>0</xdr:col>
      <xdr:colOff>657225</xdr:colOff>
      <xdr:row>44</xdr:row>
      <xdr:rowOff>8637</xdr:rowOff>
    </xdr:to>
    <xdr:pic>
      <xdr:nvPicPr>
        <xdr:cNvPr id="3" name="Picture 1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48" y="6819901"/>
          <a:ext cx="363077" cy="6372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50</xdr:row>
      <xdr:rowOff>342900</xdr:rowOff>
    </xdr:from>
    <xdr:to>
      <xdr:col>0</xdr:col>
      <xdr:colOff>778552</xdr:colOff>
      <xdr:row>51</xdr:row>
      <xdr:rowOff>285750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848725"/>
          <a:ext cx="635677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</xdr:row>
      <xdr:rowOff>95250</xdr:rowOff>
    </xdr:from>
    <xdr:to>
      <xdr:col>0</xdr:col>
      <xdr:colOff>790575</xdr:colOff>
      <xdr:row>6</xdr:row>
      <xdr:rowOff>85725</xdr:rowOff>
    </xdr:to>
    <xdr:pic>
      <xdr:nvPicPr>
        <xdr:cNvPr id="5" name="Obraz 4" descr="Kocioł elektryczny sterowany przez Internet - idealny do fotowoltaiki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5275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142875</xdr:rowOff>
    </xdr:from>
    <xdr:to>
      <xdr:col>0</xdr:col>
      <xdr:colOff>752475</xdr:colOff>
      <xdr:row>18</xdr:row>
      <xdr:rowOff>114300</xdr:rowOff>
    </xdr:to>
    <xdr:pic>
      <xdr:nvPicPr>
        <xdr:cNvPr id="6" name="Obraz 5" descr="Kocioł elektryczny Kospel EKCO.LN3 - idealny do fotowoltaiki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0"/>
          <a:ext cx="6762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152400</xdr:rowOff>
    </xdr:from>
    <xdr:to>
      <xdr:col>0</xdr:col>
      <xdr:colOff>752475</xdr:colOff>
      <xdr:row>24</xdr:row>
      <xdr:rowOff>161925</xdr:rowOff>
    </xdr:to>
    <xdr:pic>
      <xdr:nvPicPr>
        <xdr:cNvPr id="7" name="Obraz 6" descr="Kocioł elektryczny Kospel EKCO.LN3 - idealny do fotowoltaiki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438525"/>
          <a:ext cx="6762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104775</xdr:rowOff>
    </xdr:from>
    <xdr:to>
      <xdr:col>0</xdr:col>
      <xdr:colOff>752475</xdr:colOff>
      <xdr:row>12</xdr:row>
      <xdr:rowOff>57150</xdr:rowOff>
    </xdr:to>
    <xdr:pic>
      <xdr:nvPicPr>
        <xdr:cNvPr id="8" name="Obraz 7" descr="Kocioł elektryczny sterowany przez Internet - idealny do fotowoltaiki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114300</xdr:rowOff>
    </xdr:from>
    <xdr:to>
      <xdr:col>1</xdr:col>
      <xdr:colOff>0</xdr:colOff>
      <xdr:row>29</xdr:row>
      <xdr:rowOff>200025</xdr:rowOff>
    </xdr:to>
    <xdr:pic>
      <xdr:nvPicPr>
        <xdr:cNvPr id="9" name="Obraz 8" descr="Kocioł elektryczny Kospel EKD.M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3425"/>
          <a:ext cx="79057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48</xdr:row>
      <xdr:rowOff>47625</xdr:rowOff>
    </xdr:from>
    <xdr:to>
      <xdr:col>0</xdr:col>
      <xdr:colOff>828675</xdr:colOff>
      <xdr:row>50</xdr:row>
      <xdr:rowOff>266700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24825"/>
          <a:ext cx="7905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762000</xdr:colOff>
      <xdr:row>55</xdr:row>
      <xdr:rowOff>180975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963150"/>
          <a:ext cx="6381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51</xdr:row>
      <xdr:rowOff>285750</xdr:rowOff>
    </xdr:from>
    <xdr:to>
      <xdr:col>0</xdr:col>
      <xdr:colOff>762000</xdr:colOff>
      <xdr:row>52</xdr:row>
      <xdr:rowOff>314325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05950"/>
          <a:ext cx="6000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133351</xdr:rowOff>
    </xdr:from>
    <xdr:to>
      <xdr:col>1</xdr:col>
      <xdr:colOff>209550</xdr:colOff>
      <xdr:row>3</xdr:row>
      <xdr:rowOff>19051</xdr:rowOff>
    </xdr:to>
    <xdr:pic>
      <xdr:nvPicPr>
        <xdr:cNvPr id="2" name="Obraz 1" descr="Pompa ciepła powietrze-woda do przygotowywania ciepłej wody użytkowej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6"/>
          <a:ext cx="1066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2</xdr:row>
      <xdr:rowOff>114301</xdr:rowOff>
    </xdr:from>
    <xdr:to>
      <xdr:col>0</xdr:col>
      <xdr:colOff>745682</xdr:colOff>
      <xdr:row>4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533401"/>
          <a:ext cx="621856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tabSelected="1" workbookViewId="0">
      <selection activeCell="A2" sqref="A2"/>
    </sheetView>
  </sheetViews>
  <sheetFormatPr defaultRowHeight="11.25"/>
  <cols>
    <col min="1" max="1" width="13.85546875" style="31" customWidth="1"/>
    <col min="2" max="2" width="28.5703125" style="32" bestFit="1" customWidth="1"/>
    <col min="3" max="3" width="18.7109375" style="33" bestFit="1" customWidth="1"/>
    <col min="4" max="4" width="49.42578125" style="34" customWidth="1"/>
    <col min="5" max="5" width="13.85546875" style="35" customWidth="1"/>
    <col min="6" max="6" width="13.85546875" style="36" customWidth="1"/>
    <col min="7" max="7" width="4.140625" style="36" customWidth="1"/>
    <col min="8" max="8" width="13.85546875" style="606" customWidth="1"/>
    <col min="9" max="9" width="13.85546875" style="607" customWidth="1"/>
    <col min="10" max="10" width="8.42578125" style="612" customWidth="1"/>
    <col min="11" max="11" width="4.140625" style="36" customWidth="1"/>
    <col min="12" max="12" width="10.28515625" style="438" customWidth="1"/>
    <col min="13" max="13" width="10.28515625" style="439" customWidth="1"/>
    <col min="14" max="16384" width="9.140625" style="15"/>
  </cols>
  <sheetData>
    <row r="1" spans="1:13" s="1" customFormat="1" ht="24" customHeight="1">
      <c r="A1" s="30" t="s">
        <v>0</v>
      </c>
      <c r="B1" s="410"/>
      <c r="C1" s="613"/>
      <c r="D1" s="412"/>
      <c r="E1" s="413"/>
      <c r="F1" s="414"/>
      <c r="G1" s="414"/>
      <c r="H1" s="598"/>
      <c r="I1" s="599"/>
      <c r="J1" s="608"/>
      <c r="K1" s="414"/>
      <c r="L1" s="429"/>
      <c r="M1" s="429"/>
    </row>
    <row r="2" spans="1:13" s="8" customFormat="1" ht="24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600" t="s">
        <v>600</v>
      </c>
      <c r="I2" s="600" t="s">
        <v>601</v>
      </c>
      <c r="J2" s="609" t="s">
        <v>599</v>
      </c>
      <c r="K2" s="4"/>
      <c r="L2" s="430" t="s">
        <v>542</v>
      </c>
      <c r="M2" s="430" t="s">
        <v>543</v>
      </c>
    </row>
    <row r="3" spans="1:13" ht="24" customHeight="1">
      <c r="A3" s="9">
        <v>5906564180248</v>
      </c>
      <c r="B3" s="10" t="s">
        <v>7</v>
      </c>
      <c r="C3" s="11" t="s">
        <v>8</v>
      </c>
      <c r="D3" s="12" t="s">
        <v>9</v>
      </c>
      <c r="E3" s="14">
        <v>217.07</v>
      </c>
      <c r="F3" s="13">
        <f>E3*1.23</f>
        <v>266.99610000000001</v>
      </c>
      <c r="G3" s="13"/>
      <c r="H3" s="601">
        <v>217.07</v>
      </c>
      <c r="I3" s="602">
        <f>H3*1.23</f>
        <v>266.99610000000001</v>
      </c>
      <c r="J3" s="597">
        <f>E3/H3-1</f>
        <v>0</v>
      </c>
      <c r="K3" s="13"/>
      <c r="L3" s="431" t="s">
        <v>544</v>
      </c>
      <c r="M3" s="432">
        <v>85161011</v>
      </c>
    </row>
    <row r="4" spans="1:13" ht="24" customHeight="1">
      <c r="A4" s="9">
        <v>5906564180255</v>
      </c>
      <c r="B4" s="10" t="s">
        <v>10</v>
      </c>
      <c r="C4" s="11" t="s">
        <v>11</v>
      </c>
      <c r="D4" s="12" t="s">
        <v>12</v>
      </c>
      <c r="E4" s="14">
        <v>217.07</v>
      </c>
      <c r="F4" s="13">
        <f t="shared" ref="F4:F34" si="0">E4*1.23</f>
        <v>266.99610000000001</v>
      </c>
      <c r="G4" s="13"/>
      <c r="H4" s="601">
        <v>217.07</v>
      </c>
      <c r="I4" s="602">
        <f t="shared" ref="I4:I34" si="1">H4*1.23</f>
        <v>266.99610000000001</v>
      </c>
      <c r="J4" s="597">
        <f t="shared" ref="J4:J34" si="2">E4/H4-1</f>
        <v>0</v>
      </c>
      <c r="K4" s="13"/>
      <c r="L4" s="431" t="s">
        <v>544</v>
      </c>
      <c r="M4" s="432">
        <v>85161011</v>
      </c>
    </row>
    <row r="5" spans="1:13" ht="24" customHeight="1">
      <c r="A5" s="9">
        <v>5906564180262</v>
      </c>
      <c r="B5" s="10" t="s">
        <v>13</v>
      </c>
      <c r="C5" s="11" t="s">
        <v>14</v>
      </c>
      <c r="D5" s="12" t="s">
        <v>15</v>
      </c>
      <c r="E5" s="14">
        <v>241.46</v>
      </c>
      <c r="F5" s="13">
        <f t="shared" si="0"/>
        <v>296.99580000000003</v>
      </c>
      <c r="G5" s="13"/>
      <c r="H5" s="601">
        <v>241.46</v>
      </c>
      <c r="I5" s="602">
        <f t="shared" si="1"/>
        <v>296.99580000000003</v>
      </c>
      <c r="J5" s="597">
        <f t="shared" si="2"/>
        <v>0</v>
      </c>
      <c r="K5" s="13"/>
      <c r="L5" s="431" t="s">
        <v>544</v>
      </c>
      <c r="M5" s="432">
        <v>85161011</v>
      </c>
    </row>
    <row r="6" spans="1:13" ht="24" customHeight="1">
      <c r="A6" s="9">
        <v>5906564132186</v>
      </c>
      <c r="B6" s="10" t="s">
        <v>16</v>
      </c>
      <c r="C6" s="11" t="s">
        <v>11</v>
      </c>
      <c r="D6" s="12" t="s">
        <v>17</v>
      </c>
      <c r="E6" s="14">
        <v>298.37</v>
      </c>
      <c r="F6" s="13">
        <f t="shared" si="0"/>
        <v>366.99509999999998</v>
      </c>
      <c r="G6" s="13"/>
      <c r="H6" s="601">
        <v>298.37</v>
      </c>
      <c r="I6" s="602">
        <f t="shared" si="1"/>
        <v>366.99509999999998</v>
      </c>
      <c r="J6" s="597">
        <f t="shared" si="2"/>
        <v>0</v>
      </c>
      <c r="K6" s="13"/>
      <c r="L6" s="431" t="s">
        <v>544</v>
      </c>
      <c r="M6" s="432">
        <v>85161011</v>
      </c>
    </row>
    <row r="7" spans="1:13" ht="24" customHeight="1">
      <c r="A7" s="9">
        <v>5906564132193</v>
      </c>
      <c r="B7" s="10" t="s">
        <v>18</v>
      </c>
      <c r="C7" s="11" t="s">
        <v>14</v>
      </c>
      <c r="D7" s="12" t="s">
        <v>19</v>
      </c>
      <c r="E7" s="14">
        <v>298.37</v>
      </c>
      <c r="F7" s="13">
        <f t="shared" si="0"/>
        <v>366.99509999999998</v>
      </c>
      <c r="G7" s="13"/>
      <c r="H7" s="601">
        <v>298.37</v>
      </c>
      <c r="I7" s="602">
        <f t="shared" si="1"/>
        <v>366.99509999999998</v>
      </c>
      <c r="J7" s="597">
        <f t="shared" si="2"/>
        <v>0</v>
      </c>
      <c r="K7" s="13"/>
      <c r="L7" s="431" t="s">
        <v>544</v>
      </c>
      <c r="M7" s="432">
        <v>85161011</v>
      </c>
    </row>
    <row r="8" spans="1:13" ht="24" customHeight="1">
      <c r="A8" s="9">
        <v>5906564031052</v>
      </c>
      <c r="B8" s="10" t="s">
        <v>20</v>
      </c>
      <c r="C8" s="11" t="s">
        <v>8</v>
      </c>
      <c r="D8" s="12" t="s">
        <v>21</v>
      </c>
      <c r="E8" s="14">
        <v>324.39</v>
      </c>
      <c r="F8" s="13">
        <f t="shared" si="0"/>
        <v>398.99969999999996</v>
      </c>
      <c r="G8" s="13"/>
      <c r="H8" s="601">
        <v>324.39</v>
      </c>
      <c r="I8" s="602">
        <f t="shared" si="1"/>
        <v>398.99969999999996</v>
      </c>
      <c r="J8" s="597">
        <f t="shared" si="2"/>
        <v>0</v>
      </c>
      <c r="K8" s="13"/>
      <c r="L8" s="431" t="s">
        <v>544</v>
      </c>
      <c r="M8" s="432">
        <v>85161011</v>
      </c>
    </row>
    <row r="9" spans="1:13" ht="24" customHeight="1">
      <c r="A9" s="9">
        <v>5906564031069</v>
      </c>
      <c r="B9" s="10" t="s">
        <v>22</v>
      </c>
      <c r="C9" s="11" t="s">
        <v>11</v>
      </c>
      <c r="D9" s="12" t="s">
        <v>23</v>
      </c>
      <c r="E9" s="14">
        <v>324.39</v>
      </c>
      <c r="F9" s="13">
        <f t="shared" si="0"/>
        <v>398.99969999999996</v>
      </c>
      <c r="G9" s="13"/>
      <c r="H9" s="601">
        <v>324.39</v>
      </c>
      <c r="I9" s="602">
        <f t="shared" si="1"/>
        <v>398.99969999999996</v>
      </c>
      <c r="J9" s="597">
        <f t="shared" si="2"/>
        <v>0</v>
      </c>
      <c r="K9" s="13"/>
      <c r="L9" s="431" t="s">
        <v>544</v>
      </c>
      <c r="M9" s="432">
        <v>85161011</v>
      </c>
    </row>
    <row r="10" spans="1:13" ht="24" customHeight="1">
      <c r="A10" s="9">
        <v>5906564031076</v>
      </c>
      <c r="B10" s="10" t="s">
        <v>24</v>
      </c>
      <c r="C10" s="11" t="s">
        <v>14</v>
      </c>
      <c r="D10" s="12" t="s">
        <v>25</v>
      </c>
      <c r="E10" s="14">
        <v>324.39</v>
      </c>
      <c r="F10" s="13">
        <f t="shared" si="0"/>
        <v>398.99969999999996</v>
      </c>
      <c r="G10" s="13"/>
      <c r="H10" s="601">
        <v>324.39</v>
      </c>
      <c r="I10" s="602">
        <f t="shared" si="1"/>
        <v>398.99969999999996</v>
      </c>
      <c r="J10" s="597">
        <f t="shared" si="2"/>
        <v>0</v>
      </c>
      <c r="K10" s="13"/>
      <c r="L10" s="431" t="s">
        <v>544</v>
      </c>
      <c r="M10" s="432">
        <v>85161011</v>
      </c>
    </row>
    <row r="11" spans="1:13" ht="24" customHeight="1">
      <c r="A11" s="9">
        <v>5906564031083</v>
      </c>
      <c r="B11" s="10" t="s">
        <v>26</v>
      </c>
      <c r="C11" s="11" t="s">
        <v>27</v>
      </c>
      <c r="D11" s="12" t="s">
        <v>28</v>
      </c>
      <c r="E11" s="14">
        <v>324.39</v>
      </c>
      <c r="F11" s="13">
        <f t="shared" si="0"/>
        <v>398.99969999999996</v>
      </c>
      <c r="G11" s="13"/>
      <c r="H11" s="601">
        <v>324.39</v>
      </c>
      <c r="I11" s="602">
        <f t="shared" si="1"/>
        <v>398.99969999999996</v>
      </c>
      <c r="J11" s="597">
        <f t="shared" si="2"/>
        <v>0</v>
      </c>
      <c r="K11" s="13"/>
      <c r="L11" s="431" t="s">
        <v>544</v>
      </c>
      <c r="M11" s="432">
        <v>85161011</v>
      </c>
    </row>
    <row r="12" spans="1:13" ht="24" customHeight="1">
      <c r="A12" s="9">
        <v>5906564030512</v>
      </c>
      <c r="B12" s="10" t="s">
        <v>29</v>
      </c>
      <c r="C12" s="11" t="s">
        <v>30</v>
      </c>
      <c r="D12" s="12" t="s">
        <v>31</v>
      </c>
      <c r="E12" s="14">
        <v>430.9</v>
      </c>
      <c r="F12" s="13">
        <f t="shared" si="0"/>
        <v>530.00699999999995</v>
      </c>
      <c r="G12" s="13"/>
      <c r="H12" s="601">
        <v>430.9</v>
      </c>
      <c r="I12" s="602">
        <f t="shared" si="1"/>
        <v>530.00699999999995</v>
      </c>
      <c r="J12" s="597">
        <f t="shared" si="2"/>
        <v>0</v>
      </c>
      <c r="K12" s="13"/>
      <c r="L12" s="431" t="s">
        <v>544</v>
      </c>
      <c r="M12" s="432">
        <v>85161011</v>
      </c>
    </row>
    <row r="13" spans="1:13" ht="24" customHeight="1">
      <c r="A13" s="9">
        <v>5906564030529</v>
      </c>
      <c r="B13" s="10" t="s">
        <v>32</v>
      </c>
      <c r="C13" s="11" t="s">
        <v>33</v>
      </c>
      <c r="D13" s="12" t="s">
        <v>34</v>
      </c>
      <c r="E13" s="14">
        <v>430.9</v>
      </c>
      <c r="F13" s="13">
        <f t="shared" si="0"/>
        <v>530.00699999999995</v>
      </c>
      <c r="G13" s="13"/>
      <c r="H13" s="601">
        <v>430.9</v>
      </c>
      <c r="I13" s="602">
        <f t="shared" si="1"/>
        <v>530.00699999999995</v>
      </c>
      <c r="J13" s="597">
        <f t="shared" si="2"/>
        <v>0</v>
      </c>
      <c r="K13" s="13"/>
      <c r="L13" s="431" t="s">
        <v>544</v>
      </c>
      <c r="M13" s="432">
        <v>85161011</v>
      </c>
    </row>
    <row r="14" spans="1:13" ht="24" customHeight="1">
      <c r="A14" s="9">
        <v>5906564030536</v>
      </c>
      <c r="B14" s="10" t="s">
        <v>35</v>
      </c>
      <c r="C14" s="11" t="s">
        <v>27</v>
      </c>
      <c r="D14" s="12" t="s">
        <v>36</v>
      </c>
      <c r="E14" s="14">
        <v>430.9</v>
      </c>
      <c r="F14" s="13">
        <f t="shared" si="0"/>
        <v>530.00699999999995</v>
      </c>
      <c r="G14" s="13"/>
      <c r="H14" s="601">
        <v>430.9</v>
      </c>
      <c r="I14" s="602">
        <f t="shared" si="1"/>
        <v>530.00699999999995</v>
      </c>
      <c r="J14" s="597">
        <f t="shared" si="2"/>
        <v>0</v>
      </c>
      <c r="K14" s="13"/>
      <c r="L14" s="431" t="s">
        <v>544</v>
      </c>
      <c r="M14" s="432">
        <v>85161011</v>
      </c>
    </row>
    <row r="15" spans="1:13" ht="24" customHeight="1">
      <c r="A15" s="9">
        <v>5906564030413</v>
      </c>
      <c r="B15" s="10" t="s">
        <v>37</v>
      </c>
      <c r="C15" s="11" t="s">
        <v>30</v>
      </c>
      <c r="D15" s="12" t="s">
        <v>38</v>
      </c>
      <c r="E15" s="14">
        <v>430.9</v>
      </c>
      <c r="F15" s="13">
        <f t="shared" si="0"/>
        <v>530.00699999999995</v>
      </c>
      <c r="G15" s="13"/>
      <c r="H15" s="601">
        <v>430.9</v>
      </c>
      <c r="I15" s="602">
        <f t="shared" si="1"/>
        <v>530.00699999999995</v>
      </c>
      <c r="J15" s="597">
        <f t="shared" si="2"/>
        <v>0</v>
      </c>
      <c r="K15" s="13"/>
      <c r="L15" s="431" t="s">
        <v>544</v>
      </c>
      <c r="M15" s="432">
        <v>85161011</v>
      </c>
    </row>
    <row r="16" spans="1:13" ht="24" customHeight="1">
      <c r="A16" s="9">
        <v>5906564030420</v>
      </c>
      <c r="B16" s="10" t="s">
        <v>39</v>
      </c>
      <c r="C16" s="11" t="s">
        <v>33</v>
      </c>
      <c r="D16" s="12" t="s">
        <v>40</v>
      </c>
      <c r="E16" s="14">
        <v>430.9</v>
      </c>
      <c r="F16" s="13">
        <f t="shared" si="0"/>
        <v>530.00699999999995</v>
      </c>
      <c r="G16" s="13"/>
      <c r="H16" s="601">
        <v>430.9</v>
      </c>
      <c r="I16" s="602">
        <f t="shared" si="1"/>
        <v>530.00699999999995</v>
      </c>
      <c r="J16" s="597">
        <f t="shared" si="2"/>
        <v>0</v>
      </c>
      <c r="K16" s="13"/>
      <c r="L16" s="431" t="s">
        <v>544</v>
      </c>
      <c r="M16" s="432">
        <v>85161011</v>
      </c>
    </row>
    <row r="17" spans="1:13" ht="24" customHeight="1">
      <c r="A17" s="9">
        <v>5906564030437</v>
      </c>
      <c r="B17" s="10" t="s">
        <v>41</v>
      </c>
      <c r="C17" s="11" t="s">
        <v>27</v>
      </c>
      <c r="D17" s="12" t="s">
        <v>42</v>
      </c>
      <c r="E17" s="14">
        <v>430.9</v>
      </c>
      <c r="F17" s="13">
        <f t="shared" si="0"/>
        <v>530.00699999999995</v>
      </c>
      <c r="G17" s="13"/>
      <c r="H17" s="601">
        <v>430.9</v>
      </c>
      <c r="I17" s="602">
        <f t="shared" si="1"/>
        <v>530.00699999999995</v>
      </c>
      <c r="J17" s="597">
        <f t="shared" si="2"/>
        <v>0</v>
      </c>
      <c r="K17" s="13"/>
      <c r="L17" s="431" t="s">
        <v>544</v>
      </c>
      <c r="M17" s="432">
        <v>85161011</v>
      </c>
    </row>
    <row r="18" spans="1:13" ht="24" customHeight="1">
      <c r="A18" s="16">
        <v>5906564001369</v>
      </c>
      <c r="B18" s="10" t="s">
        <v>43</v>
      </c>
      <c r="C18" s="11" t="s">
        <v>44</v>
      </c>
      <c r="D18" s="12" t="s">
        <v>45</v>
      </c>
      <c r="E18" s="14">
        <v>739.84</v>
      </c>
      <c r="F18" s="13">
        <f t="shared" si="0"/>
        <v>910.00319999999999</v>
      </c>
      <c r="G18" s="13"/>
      <c r="H18" s="601">
        <v>739.84</v>
      </c>
      <c r="I18" s="602">
        <f t="shared" si="1"/>
        <v>910.00319999999999</v>
      </c>
      <c r="J18" s="597">
        <f t="shared" si="2"/>
        <v>0</v>
      </c>
      <c r="K18" s="13"/>
      <c r="L18" s="431" t="s">
        <v>544</v>
      </c>
      <c r="M18" s="432">
        <v>85161011</v>
      </c>
    </row>
    <row r="19" spans="1:13" ht="24" customHeight="1">
      <c r="A19" s="9">
        <v>5906564001376</v>
      </c>
      <c r="B19" s="10" t="s">
        <v>46</v>
      </c>
      <c r="C19" s="11" t="s">
        <v>47</v>
      </c>
      <c r="D19" s="12" t="s">
        <v>48</v>
      </c>
      <c r="E19" s="14">
        <v>739.84</v>
      </c>
      <c r="F19" s="13">
        <f t="shared" si="0"/>
        <v>910.00319999999999</v>
      </c>
      <c r="G19" s="13"/>
      <c r="H19" s="601">
        <v>739.84</v>
      </c>
      <c r="I19" s="602">
        <f t="shared" si="1"/>
        <v>910.00319999999999</v>
      </c>
      <c r="J19" s="597">
        <f t="shared" si="2"/>
        <v>0</v>
      </c>
      <c r="K19" s="13"/>
      <c r="L19" s="431" t="s">
        <v>544</v>
      </c>
      <c r="M19" s="432">
        <v>85161011</v>
      </c>
    </row>
    <row r="20" spans="1:13" ht="24" customHeight="1">
      <c r="A20" s="9">
        <v>5906564001383</v>
      </c>
      <c r="B20" s="10" t="s">
        <v>49</v>
      </c>
      <c r="C20" s="11" t="s">
        <v>50</v>
      </c>
      <c r="D20" s="12" t="s">
        <v>51</v>
      </c>
      <c r="E20" s="14">
        <v>739.84</v>
      </c>
      <c r="F20" s="13">
        <f t="shared" si="0"/>
        <v>910.00319999999999</v>
      </c>
      <c r="G20" s="13"/>
      <c r="H20" s="601">
        <v>739.84</v>
      </c>
      <c r="I20" s="602">
        <f t="shared" si="1"/>
        <v>910.00319999999999</v>
      </c>
      <c r="J20" s="597">
        <f t="shared" si="2"/>
        <v>0</v>
      </c>
      <c r="K20" s="13"/>
      <c r="L20" s="431" t="s">
        <v>544</v>
      </c>
      <c r="M20" s="432">
        <v>85161011</v>
      </c>
    </row>
    <row r="21" spans="1:13" ht="24" customHeight="1">
      <c r="A21" s="9">
        <v>5906564001390</v>
      </c>
      <c r="B21" s="10" t="s">
        <v>52</v>
      </c>
      <c r="C21" s="11" t="s">
        <v>53</v>
      </c>
      <c r="D21" s="12" t="s">
        <v>54</v>
      </c>
      <c r="E21" s="14">
        <v>739.84</v>
      </c>
      <c r="F21" s="13">
        <f t="shared" si="0"/>
        <v>910.00319999999999</v>
      </c>
      <c r="G21" s="13"/>
      <c r="H21" s="601">
        <v>739.84</v>
      </c>
      <c r="I21" s="602">
        <f t="shared" si="1"/>
        <v>910.00319999999999</v>
      </c>
      <c r="J21" s="597">
        <f t="shared" si="2"/>
        <v>0</v>
      </c>
      <c r="K21" s="13"/>
      <c r="L21" s="431" t="s">
        <v>544</v>
      </c>
      <c r="M21" s="432">
        <v>85161011</v>
      </c>
    </row>
    <row r="22" spans="1:13" ht="24" customHeight="1">
      <c r="A22" s="9">
        <v>5906564001406</v>
      </c>
      <c r="B22" s="10" t="s">
        <v>55</v>
      </c>
      <c r="C22" s="11" t="s">
        <v>56</v>
      </c>
      <c r="D22" s="12" t="s">
        <v>57</v>
      </c>
      <c r="E22" s="14">
        <v>739.84</v>
      </c>
      <c r="F22" s="13">
        <f t="shared" si="0"/>
        <v>910.00319999999999</v>
      </c>
      <c r="G22" s="13"/>
      <c r="H22" s="601">
        <v>739.84</v>
      </c>
      <c r="I22" s="602">
        <f t="shared" si="1"/>
        <v>910.00319999999999</v>
      </c>
      <c r="J22" s="597">
        <f t="shared" si="2"/>
        <v>0</v>
      </c>
      <c r="K22" s="13"/>
      <c r="L22" s="431" t="s">
        <v>544</v>
      </c>
      <c r="M22" s="432">
        <v>85161011</v>
      </c>
    </row>
    <row r="23" spans="1:13" ht="24" customHeight="1">
      <c r="A23" s="9">
        <v>5906564001413</v>
      </c>
      <c r="B23" s="10" t="s">
        <v>58</v>
      </c>
      <c r="C23" s="11" t="s">
        <v>59</v>
      </c>
      <c r="D23" s="12" t="s">
        <v>60</v>
      </c>
      <c r="E23" s="14">
        <v>1178.8599999999999</v>
      </c>
      <c r="F23" s="13">
        <f t="shared" si="0"/>
        <v>1449.9977999999999</v>
      </c>
      <c r="G23" s="13"/>
      <c r="H23" s="601">
        <v>1178.8599999999999</v>
      </c>
      <c r="I23" s="602">
        <f t="shared" si="1"/>
        <v>1449.9977999999999</v>
      </c>
      <c r="J23" s="597">
        <f t="shared" si="2"/>
        <v>0</v>
      </c>
      <c r="K23" s="13"/>
      <c r="L23" s="431" t="s">
        <v>544</v>
      </c>
      <c r="M23" s="432">
        <v>85161011</v>
      </c>
    </row>
    <row r="24" spans="1:13" ht="24" customHeight="1">
      <c r="A24" s="9">
        <v>5906564001420</v>
      </c>
      <c r="B24" s="10" t="s">
        <v>61</v>
      </c>
      <c r="C24" s="11" t="s">
        <v>62</v>
      </c>
      <c r="D24" s="12" t="s">
        <v>63</v>
      </c>
      <c r="E24" s="14">
        <v>1178.8599999999999</v>
      </c>
      <c r="F24" s="13">
        <f t="shared" si="0"/>
        <v>1449.9977999999999</v>
      </c>
      <c r="G24" s="13"/>
      <c r="H24" s="601">
        <v>1178.8599999999999</v>
      </c>
      <c r="I24" s="602">
        <f t="shared" si="1"/>
        <v>1449.9977999999999</v>
      </c>
      <c r="J24" s="597">
        <f t="shared" si="2"/>
        <v>0</v>
      </c>
      <c r="K24" s="13"/>
      <c r="L24" s="431" t="s">
        <v>544</v>
      </c>
      <c r="M24" s="432">
        <v>85161011</v>
      </c>
    </row>
    <row r="25" spans="1:13" ht="24" customHeight="1">
      <c r="A25" s="9">
        <v>5906564001437</v>
      </c>
      <c r="B25" s="10" t="s">
        <v>64</v>
      </c>
      <c r="C25" s="11" t="s">
        <v>65</v>
      </c>
      <c r="D25" s="12" t="s">
        <v>66</v>
      </c>
      <c r="E25" s="14">
        <v>1250.4100000000001</v>
      </c>
      <c r="F25" s="13">
        <f t="shared" si="0"/>
        <v>1538.0043000000001</v>
      </c>
      <c r="G25" s="13"/>
      <c r="H25" s="601">
        <v>1250.4100000000001</v>
      </c>
      <c r="I25" s="602">
        <f t="shared" si="1"/>
        <v>1538.0043000000001</v>
      </c>
      <c r="J25" s="597">
        <f t="shared" si="2"/>
        <v>0</v>
      </c>
      <c r="K25" s="13"/>
      <c r="L25" s="431" t="s">
        <v>544</v>
      </c>
      <c r="M25" s="432">
        <v>85161011</v>
      </c>
    </row>
    <row r="26" spans="1:13" ht="24" customHeight="1">
      <c r="A26" s="9">
        <v>5906564090103</v>
      </c>
      <c r="B26" s="10" t="s">
        <v>67</v>
      </c>
      <c r="C26" s="11" t="s">
        <v>68</v>
      </c>
      <c r="D26" s="12" t="s">
        <v>69</v>
      </c>
      <c r="E26" s="14">
        <v>2211.38</v>
      </c>
      <c r="F26" s="13">
        <f t="shared" si="0"/>
        <v>2719.9974000000002</v>
      </c>
      <c r="G26" s="13"/>
      <c r="H26" s="601">
        <v>2211.38</v>
      </c>
      <c r="I26" s="602">
        <f t="shared" si="1"/>
        <v>2719.9974000000002</v>
      </c>
      <c r="J26" s="597">
        <f t="shared" si="2"/>
        <v>0</v>
      </c>
      <c r="K26" s="13"/>
      <c r="L26" s="431" t="s">
        <v>544</v>
      </c>
      <c r="M26" s="432">
        <v>85161011</v>
      </c>
    </row>
    <row r="27" spans="1:13" ht="24" customHeight="1">
      <c r="A27" s="17">
        <v>5906564130809</v>
      </c>
      <c r="B27" s="2" t="s">
        <v>70</v>
      </c>
      <c r="C27" s="18"/>
      <c r="D27" s="19" t="s">
        <v>71</v>
      </c>
      <c r="E27" s="14">
        <v>80.489999999999995</v>
      </c>
      <c r="F27" s="13">
        <f t="shared" si="0"/>
        <v>99.00269999999999</v>
      </c>
      <c r="G27" s="13"/>
      <c r="H27" s="601">
        <v>80.489999999999995</v>
      </c>
      <c r="I27" s="602">
        <f t="shared" si="1"/>
        <v>99.00269999999999</v>
      </c>
      <c r="J27" s="597">
        <f t="shared" si="2"/>
        <v>0</v>
      </c>
      <c r="K27" s="13"/>
      <c r="L27" s="431" t="s">
        <v>545</v>
      </c>
      <c r="M27" s="431">
        <v>85169000</v>
      </c>
    </row>
    <row r="28" spans="1:13" ht="24" customHeight="1">
      <c r="A28" s="22">
        <v>5906564130113</v>
      </c>
      <c r="B28" s="23" t="s">
        <v>72</v>
      </c>
      <c r="C28" s="21"/>
      <c r="D28" s="12" t="s">
        <v>73</v>
      </c>
      <c r="E28" s="14">
        <v>6.91</v>
      </c>
      <c r="F28" s="13">
        <f t="shared" si="0"/>
        <v>8.4992999999999999</v>
      </c>
      <c r="G28" s="13"/>
      <c r="H28" s="601">
        <v>6.91</v>
      </c>
      <c r="I28" s="602">
        <f t="shared" si="1"/>
        <v>8.4992999999999999</v>
      </c>
      <c r="J28" s="597">
        <f t="shared" si="2"/>
        <v>0</v>
      </c>
      <c r="K28" s="13"/>
      <c r="L28" s="431" t="s">
        <v>545</v>
      </c>
      <c r="M28" s="431">
        <v>85169000</v>
      </c>
    </row>
    <row r="29" spans="1:13" ht="24" customHeight="1">
      <c r="A29" s="17">
        <v>5906564130120</v>
      </c>
      <c r="B29" s="23" t="s">
        <v>74</v>
      </c>
      <c r="C29" s="21"/>
      <c r="D29" s="12" t="s">
        <v>75</v>
      </c>
      <c r="E29" s="14">
        <v>6.91</v>
      </c>
      <c r="F29" s="13">
        <f t="shared" si="0"/>
        <v>8.4992999999999999</v>
      </c>
      <c r="G29" s="13"/>
      <c r="H29" s="601">
        <v>6.91</v>
      </c>
      <c r="I29" s="602">
        <f t="shared" si="1"/>
        <v>8.4992999999999999</v>
      </c>
      <c r="J29" s="597">
        <f t="shared" si="2"/>
        <v>0</v>
      </c>
      <c r="K29" s="13"/>
      <c r="L29" s="431" t="s">
        <v>545</v>
      </c>
      <c r="M29" s="431">
        <v>85169000</v>
      </c>
    </row>
    <row r="30" spans="1:13" ht="24" customHeight="1">
      <c r="A30" s="20">
        <v>5906564131981</v>
      </c>
      <c r="B30" s="2" t="s">
        <v>76</v>
      </c>
      <c r="C30" s="18"/>
      <c r="D30" s="12" t="s">
        <v>555</v>
      </c>
      <c r="E30" s="14">
        <v>126.83</v>
      </c>
      <c r="F30" s="13">
        <f t="shared" si="0"/>
        <v>156.0009</v>
      </c>
      <c r="G30" s="13"/>
      <c r="H30" s="601">
        <v>126.83</v>
      </c>
      <c r="I30" s="602">
        <f t="shared" si="1"/>
        <v>156.0009</v>
      </c>
      <c r="J30" s="597">
        <f t="shared" si="2"/>
        <v>0</v>
      </c>
      <c r="K30" s="13"/>
      <c r="L30" s="431" t="s">
        <v>546</v>
      </c>
      <c r="M30" s="431">
        <v>85169000</v>
      </c>
    </row>
    <row r="31" spans="1:13" ht="24" customHeight="1">
      <c r="A31" s="20">
        <v>5906564131998</v>
      </c>
      <c r="B31" s="2" t="s">
        <v>77</v>
      </c>
      <c r="C31" s="18"/>
      <c r="D31" s="12" t="s">
        <v>556</v>
      </c>
      <c r="E31" s="14">
        <v>126.83</v>
      </c>
      <c r="F31" s="13">
        <f t="shared" si="0"/>
        <v>156.0009</v>
      </c>
      <c r="G31" s="13"/>
      <c r="H31" s="601">
        <v>126.83</v>
      </c>
      <c r="I31" s="602">
        <f t="shared" si="1"/>
        <v>156.0009</v>
      </c>
      <c r="J31" s="597">
        <f t="shared" si="2"/>
        <v>0</v>
      </c>
      <c r="K31" s="13"/>
      <c r="L31" s="431" t="s">
        <v>546</v>
      </c>
      <c r="M31" s="431">
        <v>85169000</v>
      </c>
    </row>
    <row r="32" spans="1:13" ht="24" customHeight="1">
      <c r="A32" s="20">
        <v>5906564130854</v>
      </c>
      <c r="B32" s="23" t="s">
        <v>78</v>
      </c>
      <c r="C32" s="21"/>
      <c r="D32" s="16" t="s">
        <v>79</v>
      </c>
      <c r="E32" s="14">
        <v>32.520000000000003</v>
      </c>
      <c r="F32" s="13">
        <f t="shared" si="0"/>
        <v>39.999600000000001</v>
      </c>
      <c r="G32" s="13"/>
      <c r="H32" s="601">
        <v>32.520000000000003</v>
      </c>
      <c r="I32" s="602">
        <f t="shared" si="1"/>
        <v>39.999600000000001</v>
      </c>
      <c r="J32" s="597">
        <f t="shared" si="2"/>
        <v>0</v>
      </c>
      <c r="K32" s="13"/>
      <c r="L32" s="431" t="s">
        <v>545</v>
      </c>
      <c r="M32" s="431">
        <v>85169000</v>
      </c>
    </row>
    <row r="33" spans="1:13" ht="24" customHeight="1">
      <c r="A33" s="20">
        <v>5906564130878</v>
      </c>
      <c r="B33" s="23" t="s">
        <v>80</v>
      </c>
      <c r="C33" s="21"/>
      <c r="D33" s="16" t="s">
        <v>81</v>
      </c>
      <c r="E33" s="14">
        <v>38.21</v>
      </c>
      <c r="F33" s="13">
        <f t="shared" si="0"/>
        <v>46.9983</v>
      </c>
      <c r="G33" s="13"/>
      <c r="H33" s="601">
        <v>38.21</v>
      </c>
      <c r="I33" s="602">
        <f t="shared" si="1"/>
        <v>46.9983</v>
      </c>
      <c r="J33" s="597">
        <f t="shared" si="2"/>
        <v>0</v>
      </c>
      <c r="K33" s="13"/>
      <c r="L33" s="431" t="s">
        <v>545</v>
      </c>
      <c r="M33" s="431">
        <v>85169000</v>
      </c>
    </row>
    <row r="34" spans="1:13" ht="24" customHeight="1">
      <c r="A34" s="22">
        <v>5906564130212</v>
      </c>
      <c r="B34" s="23" t="s">
        <v>82</v>
      </c>
      <c r="C34" s="21"/>
      <c r="D34" s="12" t="s">
        <v>83</v>
      </c>
      <c r="E34" s="14">
        <v>46.34</v>
      </c>
      <c r="F34" s="13">
        <f t="shared" si="0"/>
        <v>56.998200000000004</v>
      </c>
      <c r="G34" s="13"/>
      <c r="H34" s="601">
        <v>46.34</v>
      </c>
      <c r="I34" s="602">
        <f t="shared" si="1"/>
        <v>56.998200000000004</v>
      </c>
      <c r="J34" s="597">
        <f t="shared" si="2"/>
        <v>0</v>
      </c>
      <c r="K34" s="13"/>
      <c r="L34" s="431" t="s">
        <v>545</v>
      </c>
      <c r="M34" s="431">
        <v>85169000</v>
      </c>
    </row>
    <row r="35" spans="1:13" ht="24" customHeight="1">
      <c r="A35" s="22"/>
      <c r="B35" s="23"/>
      <c r="C35" s="21"/>
      <c r="D35" s="12"/>
      <c r="E35" s="14"/>
      <c r="F35" s="13"/>
      <c r="G35" s="13"/>
      <c r="H35" s="601"/>
      <c r="I35" s="602"/>
      <c r="J35" s="597"/>
      <c r="K35" s="13"/>
      <c r="L35" s="433"/>
      <c r="M35" s="434"/>
    </row>
    <row r="36" spans="1:13" s="1" customFormat="1" ht="24" customHeight="1">
      <c r="A36" s="30" t="s">
        <v>84</v>
      </c>
      <c r="B36" s="412"/>
      <c r="C36" s="411"/>
      <c r="D36" s="412"/>
      <c r="E36" s="413"/>
      <c r="F36" s="415"/>
      <c r="G36" s="415"/>
      <c r="H36" s="598"/>
      <c r="I36" s="603"/>
      <c r="J36" s="610"/>
      <c r="K36" s="415"/>
      <c r="L36" s="435"/>
      <c r="M36" s="436"/>
    </row>
    <row r="37" spans="1:13" s="24" customFormat="1" ht="24" customHeight="1">
      <c r="A37" s="23" t="s">
        <v>1</v>
      </c>
      <c r="B37" s="10" t="s">
        <v>2</v>
      </c>
      <c r="C37" s="4" t="s">
        <v>85</v>
      </c>
      <c r="D37" s="5" t="s">
        <v>4</v>
      </c>
      <c r="E37" s="4" t="s">
        <v>5</v>
      </c>
      <c r="F37" s="13" t="s">
        <v>6</v>
      </c>
      <c r="G37" s="13"/>
      <c r="H37" s="600" t="s">
        <v>5</v>
      </c>
      <c r="I37" s="602" t="s">
        <v>6</v>
      </c>
      <c r="J37" s="609" t="s">
        <v>599</v>
      </c>
      <c r="K37" s="13"/>
      <c r="L37" s="430" t="s">
        <v>542</v>
      </c>
      <c r="M37" s="430" t="s">
        <v>543</v>
      </c>
    </row>
    <row r="38" spans="1:13" ht="24" customHeight="1">
      <c r="A38" s="9">
        <v>5906564160516</v>
      </c>
      <c r="B38" s="10" t="s">
        <v>86</v>
      </c>
      <c r="C38" s="11" t="s">
        <v>87</v>
      </c>
      <c r="D38" s="12" t="s">
        <v>88</v>
      </c>
      <c r="E38" s="11">
        <v>474.8</v>
      </c>
      <c r="F38" s="13">
        <f>E38*1.23</f>
        <v>584.00400000000002</v>
      </c>
      <c r="G38" s="13"/>
      <c r="H38" s="604">
        <v>456.1</v>
      </c>
      <c r="I38" s="602">
        <f>H38*1.23</f>
        <v>561.00300000000004</v>
      </c>
      <c r="J38" s="597">
        <f t="shared" ref="J38:J43" si="3">E38/H38-1</f>
        <v>4.0999780749835457E-2</v>
      </c>
      <c r="K38" s="13"/>
      <c r="L38" s="431" t="s">
        <v>544</v>
      </c>
      <c r="M38" s="431">
        <v>85161080</v>
      </c>
    </row>
    <row r="39" spans="1:13" ht="24" customHeight="1">
      <c r="A39" s="25">
        <v>5906564160523</v>
      </c>
      <c r="B39" s="10" t="s">
        <v>89</v>
      </c>
      <c r="C39" s="11" t="s">
        <v>87</v>
      </c>
      <c r="D39" s="12" t="s">
        <v>90</v>
      </c>
      <c r="E39" s="11">
        <v>474.8</v>
      </c>
      <c r="F39" s="13">
        <f>E39*1.23</f>
        <v>584.00400000000002</v>
      </c>
      <c r="G39" s="13"/>
      <c r="H39" s="604">
        <v>456.1</v>
      </c>
      <c r="I39" s="602">
        <f>H39*1.23</f>
        <v>561.00300000000004</v>
      </c>
      <c r="J39" s="597">
        <f t="shared" si="3"/>
        <v>4.0999780749835457E-2</v>
      </c>
      <c r="K39" s="13"/>
      <c r="L39" s="431" t="s">
        <v>544</v>
      </c>
      <c r="M39" s="431">
        <v>85161080</v>
      </c>
    </row>
    <row r="40" spans="1:13" ht="24" customHeight="1">
      <c r="A40" s="9">
        <v>5906564160639</v>
      </c>
      <c r="B40" s="10" t="s">
        <v>91</v>
      </c>
      <c r="C40" s="11" t="s">
        <v>92</v>
      </c>
      <c r="D40" s="12" t="s">
        <v>93</v>
      </c>
      <c r="E40" s="11">
        <v>474.8</v>
      </c>
      <c r="F40" s="13">
        <f t="shared" ref="F40" si="4">E40*1.23</f>
        <v>584.00400000000002</v>
      </c>
      <c r="G40" s="13"/>
      <c r="H40" s="604">
        <v>456.1</v>
      </c>
      <c r="I40" s="602">
        <f t="shared" ref="I40" si="5">H40*1.23</f>
        <v>561.00300000000004</v>
      </c>
      <c r="J40" s="597">
        <f t="shared" si="3"/>
        <v>4.0999780749835457E-2</v>
      </c>
      <c r="K40" s="13"/>
      <c r="L40" s="431" t="s">
        <v>544</v>
      </c>
      <c r="M40" s="431">
        <v>85161080</v>
      </c>
    </row>
    <row r="41" spans="1:13" ht="24" customHeight="1">
      <c r="A41" s="9">
        <v>5906564133152</v>
      </c>
      <c r="B41" s="10" t="s">
        <v>94</v>
      </c>
      <c r="C41" s="11" t="s">
        <v>95</v>
      </c>
      <c r="D41" s="12" t="s">
        <v>96</v>
      </c>
      <c r="E41" s="11">
        <v>567.48</v>
      </c>
      <c r="F41" s="13">
        <f>E41*1.23</f>
        <v>698.00040000000001</v>
      </c>
      <c r="G41" s="13"/>
      <c r="H41" s="604">
        <v>545.53</v>
      </c>
      <c r="I41" s="602">
        <f>H41*1.23</f>
        <v>671.00189999999998</v>
      </c>
      <c r="J41" s="597">
        <f t="shared" si="3"/>
        <v>4.0236100672740305E-2</v>
      </c>
      <c r="K41" s="13"/>
      <c r="L41" s="431" t="s">
        <v>544</v>
      </c>
      <c r="M41" s="431">
        <v>85161080</v>
      </c>
    </row>
    <row r="42" spans="1:13" ht="24" customHeight="1">
      <c r="A42" s="25">
        <v>5906564133169</v>
      </c>
      <c r="B42" s="10" t="s">
        <v>97</v>
      </c>
      <c r="C42" s="11" t="s">
        <v>95</v>
      </c>
      <c r="D42" s="12" t="s">
        <v>98</v>
      </c>
      <c r="E42" s="11">
        <v>567.48</v>
      </c>
      <c r="F42" s="13">
        <f>E42*1.23</f>
        <v>698.00040000000001</v>
      </c>
      <c r="G42" s="13"/>
      <c r="H42" s="604">
        <v>545.53</v>
      </c>
      <c r="I42" s="602">
        <f>H42*1.23</f>
        <v>671.00189999999998</v>
      </c>
      <c r="J42" s="597">
        <f t="shared" si="3"/>
        <v>4.0236100672740305E-2</v>
      </c>
      <c r="K42" s="13"/>
      <c r="L42" s="431" t="s">
        <v>544</v>
      </c>
      <c r="M42" s="431">
        <v>85161080</v>
      </c>
    </row>
    <row r="43" spans="1:13" ht="24" customHeight="1">
      <c r="A43" s="22">
        <v>5906564130908</v>
      </c>
      <c r="B43" s="10" t="s">
        <v>99</v>
      </c>
      <c r="C43" s="6"/>
      <c r="D43" s="26" t="s">
        <v>100</v>
      </c>
      <c r="E43" s="11">
        <v>165.04</v>
      </c>
      <c r="F43" s="13">
        <f t="shared" ref="F43" si="6">E43*1.23</f>
        <v>202.99919999999997</v>
      </c>
      <c r="G43" s="13"/>
      <c r="H43" s="604">
        <v>158.54</v>
      </c>
      <c r="I43" s="602">
        <f t="shared" ref="I43:I69" si="7">H43*1.23</f>
        <v>195.0042</v>
      </c>
      <c r="J43" s="597">
        <f t="shared" si="3"/>
        <v>4.0999116942096681E-2</v>
      </c>
      <c r="K43" s="13"/>
      <c r="L43" s="431" t="s">
        <v>545</v>
      </c>
      <c r="M43" s="431">
        <v>85169000</v>
      </c>
    </row>
    <row r="44" spans="1:13" ht="24" customHeight="1">
      <c r="A44" s="22"/>
      <c r="B44" s="10"/>
      <c r="C44" s="6"/>
      <c r="D44" s="26"/>
      <c r="E44" s="11"/>
      <c r="F44" s="13"/>
      <c r="G44" s="13"/>
      <c r="H44" s="604"/>
      <c r="I44" s="602"/>
      <c r="J44" s="597"/>
      <c r="K44" s="13"/>
      <c r="L44" s="433"/>
      <c r="M44" s="434"/>
    </row>
    <row r="45" spans="1:13" s="1" customFormat="1" ht="24" customHeight="1">
      <c r="A45" s="30" t="s">
        <v>101</v>
      </c>
      <c r="B45" s="412"/>
      <c r="C45" s="411"/>
      <c r="D45" s="412"/>
      <c r="E45" s="413"/>
      <c r="F45" s="411"/>
      <c r="G45" s="411"/>
      <c r="H45" s="598"/>
      <c r="I45" s="605"/>
      <c r="J45" s="611"/>
      <c r="K45" s="411"/>
      <c r="L45" s="436"/>
      <c r="M45" s="436"/>
    </row>
    <row r="46" spans="1:13" s="24" customFormat="1" ht="24" customHeight="1">
      <c r="A46" s="23" t="s">
        <v>1</v>
      </c>
      <c r="B46" s="10" t="s">
        <v>2</v>
      </c>
      <c r="C46" s="4" t="s">
        <v>102</v>
      </c>
      <c r="D46" s="5" t="s">
        <v>4</v>
      </c>
      <c r="E46" s="4" t="s">
        <v>5</v>
      </c>
      <c r="F46" s="13" t="s">
        <v>6</v>
      </c>
      <c r="G46" s="13"/>
      <c r="H46" s="600" t="s">
        <v>5</v>
      </c>
      <c r="I46" s="602" t="s">
        <v>6</v>
      </c>
      <c r="J46" s="609" t="s">
        <v>599</v>
      </c>
      <c r="K46" s="13"/>
      <c r="L46" s="430" t="s">
        <v>542</v>
      </c>
      <c r="M46" s="430" t="s">
        <v>543</v>
      </c>
    </row>
    <row r="47" spans="1:13" ht="24" customHeight="1">
      <c r="A47" s="9">
        <v>5906564134500</v>
      </c>
      <c r="B47" s="10" t="s">
        <v>103</v>
      </c>
      <c r="C47" s="27">
        <v>97</v>
      </c>
      <c r="D47" s="12" t="s">
        <v>104</v>
      </c>
      <c r="E47" s="11">
        <v>2260.16</v>
      </c>
      <c r="F47" s="13">
        <f t="shared" ref="F47" si="8">E47*1.23</f>
        <v>2779.9967999999999</v>
      </c>
      <c r="G47" s="13"/>
      <c r="H47" s="604">
        <v>2074.8000000000002</v>
      </c>
      <c r="I47" s="602">
        <f t="shared" ref="I47" si="9">H47*1.23</f>
        <v>2552.0040000000004</v>
      </c>
      <c r="J47" s="597">
        <f t="shared" ref="J47:J110" si="10">E47/H47-1</f>
        <v>8.9338731443994401E-2</v>
      </c>
      <c r="K47" s="13"/>
      <c r="L47" s="431" t="s">
        <v>547</v>
      </c>
      <c r="M47" s="431">
        <v>84191900</v>
      </c>
    </row>
    <row r="48" spans="1:13" ht="24" customHeight="1">
      <c r="A48" s="25">
        <v>5906564132797</v>
      </c>
      <c r="B48" s="10" t="s">
        <v>105</v>
      </c>
      <c r="C48" s="27">
        <v>111</v>
      </c>
      <c r="D48" s="12" t="s">
        <v>106</v>
      </c>
      <c r="E48" s="11">
        <v>2463.42</v>
      </c>
      <c r="F48" s="13">
        <f>E48*1.23</f>
        <v>3030.0066000000002</v>
      </c>
      <c r="G48" s="13"/>
      <c r="H48" s="604">
        <v>2260.16</v>
      </c>
      <c r="I48" s="602">
        <f>H48*1.23</f>
        <v>2779.9967999999999</v>
      </c>
      <c r="J48" s="597">
        <f t="shared" si="10"/>
        <v>8.9931686252300747E-2</v>
      </c>
      <c r="K48" s="13"/>
      <c r="L48" s="431" t="s">
        <v>547</v>
      </c>
      <c r="M48" s="431">
        <v>84191900</v>
      </c>
    </row>
    <row r="49" spans="1:13" ht="24" customHeight="1">
      <c r="A49" s="25">
        <v>5906564132810</v>
      </c>
      <c r="B49" s="10" t="s">
        <v>107</v>
      </c>
      <c r="C49" s="27">
        <v>134</v>
      </c>
      <c r="D49" s="12" t="s">
        <v>108</v>
      </c>
      <c r="E49" s="11">
        <v>2617.89</v>
      </c>
      <c r="F49" s="13">
        <f>E49*1.23</f>
        <v>3220.0047</v>
      </c>
      <c r="G49" s="13"/>
      <c r="H49" s="604">
        <v>2399.19</v>
      </c>
      <c r="I49" s="602">
        <f>H49*1.23</f>
        <v>2951.0037000000002</v>
      </c>
      <c r="J49" s="597">
        <f t="shared" si="10"/>
        <v>9.1155765070711325E-2</v>
      </c>
      <c r="K49" s="13"/>
      <c r="L49" s="431" t="s">
        <v>547</v>
      </c>
      <c r="M49" s="431">
        <v>84191900</v>
      </c>
    </row>
    <row r="50" spans="1:13" ht="24" customHeight="1">
      <c r="A50" s="9">
        <v>5906564191985</v>
      </c>
      <c r="B50" s="10" t="s">
        <v>121</v>
      </c>
      <c r="C50" s="27" t="s">
        <v>122</v>
      </c>
      <c r="D50" s="12" t="s">
        <v>123</v>
      </c>
      <c r="E50" s="11">
        <v>2878.05</v>
      </c>
      <c r="F50" s="13">
        <f>E50*1.23</f>
        <v>3540.0015000000003</v>
      </c>
      <c r="G50" s="13"/>
      <c r="H50" s="604">
        <v>2639.84</v>
      </c>
      <c r="I50" s="602">
        <f>H50*1.23</f>
        <v>3247.0032000000001</v>
      </c>
      <c r="J50" s="597">
        <f t="shared" si="10"/>
        <v>9.023652948663563E-2</v>
      </c>
      <c r="K50" s="13"/>
      <c r="L50" s="431" t="s">
        <v>547</v>
      </c>
      <c r="M50" s="431">
        <v>84191900</v>
      </c>
    </row>
    <row r="51" spans="1:13" ht="24" customHeight="1">
      <c r="A51" s="25">
        <v>5906564191015</v>
      </c>
      <c r="B51" s="10" t="s">
        <v>124</v>
      </c>
      <c r="C51" s="27">
        <v>105</v>
      </c>
      <c r="D51" s="12" t="s">
        <v>125</v>
      </c>
      <c r="E51" s="11">
        <v>1886.18</v>
      </c>
      <c r="F51" s="13">
        <f t="shared" ref="F51:F75" si="11">E51*1.23</f>
        <v>2320.0014000000001</v>
      </c>
      <c r="G51" s="13"/>
      <c r="H51" s="604">
        <v>1731.71</v>
      </c>
      <c r="I51" s="602">
        <f t="shared" si="7"/>
        <v>2130.0032999999999</v>
      </c>
      <c r="J51" s="597">
        <f t="shared" si="10"/>
        <v>8.9200847716996545E-2</v>
      </c>
      <c r="K51" s="13"/>
      <c r="L51" s="431" t="s">
        <v>547</v>
      </c>
      <c r="M51" s="431">
        <v>84191900</v>
      </c>
    </row>
    <row r="52" spans="1:13" ht="24" customHeight="1">
      <c r="A52" s="25">
        <v>5906564191022</v>
      </c>
      <c r="B52" s="10" t="s">
        <v>126</v>
      </c>
      <c r="C52" s="27">
        <v>124</v>
      </c>
      <c r="D52" s="12" t="s">
        <v>127</v>
      </c>
      <c r="E52" s="11">
        <v>2008.13</v>
      </c>
      <c r="F52" s="13">
        <f t="shared" si="11"/>
        <v>2469.9999000000003</v>
      </c>
      <c r="G52" s="13"/>
      <c r="H52" s="604">
        <v>1839.84</v>
      </c>
      <c r="I52" s="602">
        <f t="shared" si="7"/>
        <v>2263.0031999999997</v>
      </c>
      <c r="J52" s="597">
        <f t="shared" si="10"/>
        <v>9.1469910426993817E-2</v>
      </c>
      <c r="K52" s="13"/>
      <c r="L52" s="431" t="s">
        <v>547</v>
      </c>
      <c r="M52" s="431">
        <v>84191900</v>
      </c>
    </row>
    <row r="53" spans="1:13" ht="24" customHeight="1">
      <c r="A53" s="25">
        <v>5906564191039</v>
      </c>
      <c r="B53" s="10" t="s">
        <v>128</v>
      </c>
      <c r="C53" s="27">
        <v>134</v>
      </c>
      <c r="D53" s="12" t="s">
        <v>129</v>
      </c>
      <c r="E53" s="11">
        <v>2130.08</v>
      </c>
      <c r="F53" s="13">
        <f t="shared" si="11"/>
        <v>2619.9983999999999</v>
      </c>
      <c r="G53" s="13"/>
      <c r="H53" s="604">
        <v>1951.22</v>
      </c>
      <c r="I53" s="602">
        <f t="shared" si="7"/>
        <v>2400.0005999999998</v>
      </c>
      <c r="J53" s="597">
        <f t="shared" si="10"/>
        <v>9.1665727083568127E-2</v>
      </c>
      <c r="K53" s="13"/>
      <c r="L53" s="431" t="s">
        <v>547</v>
      </c>
      <c r="M53" s="431">
        <v>84191900</v>
      </c>
    </row>
    <row r="54" spans="1:13" ht="24" customHeight="1">
      <c r="A54" s="25">
        <v>5906564191046</v>
      </c>
      <c r="B54" s="10" t="s">
        <v>130</v>
      </c>
      <c r="C54" s="27">
        <v>204</v>
      </c>
      <c r="D54" s="12" t="s">
        <v>131</v>
      </c>
      <c r="E54" s="11">
        <v>2853.66</v>
      </c>
      <c r="F54" s="13">
        <f t="shared" si="11"/>
        <v>3510.0017999999995</v>
      </c>
      <c r="G54" s="13"/>
      <c r="H54" s="604">
        <v>2621.14</v>
      </c>
      <c r="I54" s="602">
        <f t="shared" si="7"/>
        <v>3224.0021999999999</v>
      </c>
      <c r="J54" s="597">
        <f t="shared" si="10"/>
        <v>8.8709492816102964E-2</v>
      </c>
      <c r="K54" s="13"/>
      <c r="L54" s="431" t="s">
        <v>547</v>
      </c>
      <c r="M54" s="431">
        <v>84191900</v>
      </c>
    </row>
    <row r="55" spans="1:13" ht="24" customHeight="1">
      <c r="A55" s="25">
        <v>5906564191053</v>
      </c>
      <c r="B55" s="10" t="s">
        <v>132</v>
      </c>
      <c r="C55" s="27">
        <v>250</v>
      </c>
      <c r="D55" s="12" t="s">
        <v>133</v>
      </c>
      <c r="E55" s="11">
        <v>3243.9</v>
      </c>
      <c r="F55" s="13">
        <f t="shared" si="11"/>
        <v>3989.9969999999998</v>
      </c>
      <c r="G55" s="13"/>
      <c r="H55" s="604">
        <v>2972.36</v>
      </c>
      <c r="I55" s="602">
        <f t="shared" si="7"/>
        <v>3656.0028000000002</v>
      </c>
      <c r="J55" s="597">
        <f t="shared" si="10"/>
        <v>9.1355017561802754E-2</v>
      </c>
      <c r="K55" s="13"/>
      <c r="L55" s="431" t="s">
        <v>547</v>
      </c>
      <c r="M55" s="431">
        <v>84191900</v>
      </c>
    </row>
    <row r="56" spans="1:13" ht="24" customHeight="1">
      <c r="A56" s="25">
        <v>5906564191060</v>
      </c>
      <c r="B56" s="10" t="s">
        <v>134</v>
      </c>
      <c r="C56" s="27">
        <v>300</v>
      </c>
      <c r="D56" s="12" t="s">
        <v>135</v>
      </c>
      <c r="E56" s="11">
        <v>3617.89</v>
      </c>
      <c r="F56" s="13">
        <f t="shared" si="11"/>
        <v>4450.0046999999995</v>
      </c>
      <c r="G56" s="13"/>
      <c r="H56" s="604">
        <v>3316.26</v>
      </c>
      <c r="I56" s="602">
        <f t="shared" si="7"/>
        <v>4078.9998000000001</v>
      </c>
      <c r="J56" s="597">
        <f t="shared" si="10"/>
        <v>9.0954870848485747E-2</v>
      </c>
      <c r="K56" s="13"/>
      <c r="L56" s="431" t="s">
        <v>547</v>
      </c>
      <c r="M56" s="431">
        <v>84191900</v>
      </c>
    </row>
    <row r="57" spans="1:13" ht="24" customHeight="1">
      <c r="A57" s="22">
        <v>5906564191077</v>
      </c>
      <c r="B57" s="10" t="s">
        <v>136</v>
      </c>
      <c r="C57" s="27">
        <v>375</v>
      </c>
      <c r="D57" s="12" t="s">
        <v>137</v>
      </c>
      <c r="E57" s="11">
        <v>4593.5</v>
      </c>
      <c r="F57" s="13">
        <f t="shared" si="11"/>
        <v>5650.0050000000001</v>
      </c>
      <c r="G57" s="13"/>
      <c r="H57" s="604">
        <v>4419.51</v>
      </c>
      <c r="I57" s="602">
        <f t="shared" si="7"/>
        <v>5435.9973</v>
      </c>
      <c r="J57" s="597">
        <f t="shared" si="10"/>
        <v>3.9368617787944871E-2</v>
      </c>
      <c r="K57" s="13"/>
      <c r="L57" s="431" t="s">
        <v>547</v>
      </c>
      <c r="M57" s="431">
        <v>84191900</v>
      </c>
    </row>
    <row r="58" spans="1:13" ht="24" customHeight="1">
      <c r="A58" s="22">
        <v>5906564191466</v>
      </c>
      <c r="B58" s="10" t="s">
        <v>138</v>
      </c>
      <c r="C58" s="27">
        <v>465</v>
      </c>
      <c r="D58" s="12" t="s">
        <v>139</v>
      </c>
      <c r="E58" s="11">
        <v>5577.24</v>
      </c>
      <c r="F58" s="13">
        <f t="shared" si="11"/>
        <v>6860.0051999999996</v>
      </c>
      <c r="G58" s="13"/>
      <c r="H58" s="604">
        <v>5360.16</v>
      </c>
      <c r="I58" s="602">
        <f t="shared" si="7"/>
        <v>6592.9967999999999</v>
      </c>
      <c r="J58" s="597">
        <f t="shared" si="10"/>
        <v>4.0498791080863183E-2</v>
      </c>
      <c r="K58" s="13"/>
      <c r="L58" s="431" t="s">
        <v>547</v>
      </c>
      <c r="M58" s="431">
        <v>84191900</v>
      </c>
    </row>
    <row r="59" spans="1:13" ht="24" customHeight="1">
      <c r="A59" s="22">
        <v>5906564191480</v>
      </c>
      <c r="B59" s="10" t="s">
        <v>140</v>
      </c>
      <c r="C59" s="27">
        <v>939</v>
      </c>
      <c r="D59" s="12" t="s">
        <v>141</v>
      </c>
      <c r="E59" s="11">
        <v>14414.64</v>
      </c>
      <c r="F59" s="13">
        <f t="shared" si="11"/>
        <v>17730.0072</v>
      </c>
      <c r="G59" s="13"/>
      <c r="H59" s="604">
        <v>13856.91</v>
      </c>
      <c r="I59" s="602">
        <f t="shared" si="7"/>
        <v>17043.999299999999</v>
      </c>
      <c r="J59" s="597">
        <f t="shared" si="10"/>
        <v>4.0249233054122424E-2</v>
      </c>
      <c r="K59" s="13"/>
      <c r="L59" s="431" t="s">
        <v>547</v>
      </c>
      <c r="M59" s="431">
        <v>84191900</v>
      </c>
    </row>
    <row r="60" spans="1:13" ht="24" customHeight="1">
      <c r="A60" s="25">
        <v>5906564191114</v>
      </c>
      <c r="B60" s="10" t="s">
        <v>142</v>
      </c>
      <c r="C60" s="27">
        <v>204</v>
      </c>
      <c r="D60" s="12" t="s">
        <v>143</v>
      </c>
      <c r="E60" s="11">
        <v>4000</v>
      </c>
      <c r="F60" s="13">
        <f t="shared" si="11"/>
        <v>4920</v>
      </c>
      <c r="G60" s="13"/>
      <c r="H60" s="604">
        <v>3703.25</v>
      </c>
      <c r="I60" s="602">
        <f t="shared" si="7"/>
        <v>4554.9974999999995</v>
      </c>
      <c r="J60" s="597">
        <f t="shared" si="10"/>
        <v>8.013231620873551E-2</v>
      </c>
      <c r="K60" s="13"/>
      <c r="L60" s="431" t="s">
        <v>547</v>
      </c>
      <c r="M60" s="431">
        <v>84191900</v>
      </c>
    </row>
    <row r="61" spans="1:13" ht="24" customHeight="1">
      <c r="A61" s="25">
        <v>5906564191121</v>
      </c>
      <c r="B61" s="10" t="s">
        <v>144</v>
      </c>
      <c r="C61" s="27">
        <v>246</v>
      </c>
      <c r="D61" s="12" t="s">
        <v>145</v>
      </c>
      <c r="E61" s="11">
        <v>4203.25</v>
      </c>
      <c r="F61" s="13">
        <f t="shared" si="11"/>
        <v>5169.9974999999995</v>
      </c>
      <c r="G61" s="13"/>
      <c r="H61" s="604">
        <v>3888.62</v>
      </c>
      <c r="I61" s="602">
        <f t="shared" si="7"/>
        <v>4783.0025999999998</v>
      </c>
      <c r="J61" s="597">
        <f t="shared" si="10"/>
        <v>8.0910451522648197E-2</v>
      </c>
      <c r="K61" s="13"/>
      <c r="L61" s="431" t="s">
        <v>547</v>
      </c>
      <c r="M61" s="431">
        <v>84191900</v>
      </c>
    </row>
    <row r="62" spans="1:13" ht="24" customHeight="1">
      <c r="A62" s="25">
        <v>5906564191138</v>
      </c>
      <c r="B62" s="10" t="s">
        <v>146</v>
      </c>
      <c r="C62" s="27">
        <v>296</v>
      </c>
      <c r="D62" s="12" t="s">
        <v>147</v>
      </c>
      <c r="E62" s="11">
        <v>4439.03</v>
      </c>
      <c r="F62" s="13">
        <f t="shared" si="11"/>
        <v>5460.0068999999994</v>
      </c>
      <c r="G62" s="13"/>
      <c r="H62" s="604">
        <v>4110.57</v>
      </c>
      <c r="I62" s="602">
        <f t="shared" si="7"/>
        <v>5056.0010999999995</v>
      </c>
      <c r="J62" s="597">
        <f t="shared" si="10"/>
        <v>7.9906193058383534E-2</v>
      </c>
      <c r="K62" s="13"/>
      <c r="L62" s="431" t="s">
        <v>547</v>
      </c>
      <c r="M62" s="431">
        <v>84191900</v>
      </c>
    </row>
    <row r="63" spans="1:13" ht="24" customHeight="1">
      <c r="A63" s="22">
        <v>5906564191145</v>
      </c>
      <c r="B63" s="10" t="s">
        <v>148</v>
      </c>
      <c r="C63" s="27">
        <v>366</v>
      </c>
      <c r="D63" s="12" t="s">
        <v>149</v>
      </c>
      <c r="E63" s="11">
        <v>5292.68</v>
      </c>
      <c r="F63" s="13">
        <f t="shared" si="11"/>
        <v>6509.9964</v>
      </c>
      <c r="G63" s="13"/>
      <c r="H63" s="604">
        <v>5088.62</v>
      </c>
      <c r="I63" s="602">
        <f t="shared" si="7"/>
        <v>6259.0025999999998</v>
      </c>
      <c r="J63" s="597">
        <f t="shared" si="10"/>
        <v>4.0101245524326812E-2</v>
      </c>
      <c r="K63" s="13"/>
      <c r="L63" s="431" t="s">
        <v>547</v>
      </c>
      <c r="M63" s="431">
        <v>84191900</v>
      </c>
    </row>
    <row r="64" spans="1:13" ht="24" customHeight="1">
      <c r="A64" s="22">
        <v>5906564191176</v>
      </c>
      <c r="B64" s="10" t="s">
        <v>150</v>
      </c>
      <c r="C64" s="27">
        <v>455</v>
      </c>
      <c r="D64" s="12" t="s">
        <v>151</v>
      </c>
      <c r="E64" s="11">
        <v>6731.71</v>
      </c>
      <c r="F64" s="13">
        <f t="shared" si="11"/>
        <v>8280.0033000000003</v>
      </c>
      <c r="G64" s="13"/>
      <c r="H64" s="604">
        <v>6472.36</v>
      </c>
      <c r="I64" s="602">
        <f t="shared" si="7"/>
        <v>7961.0027999999993</v>
      </c>
      <c r="J64" s="597">
        <f t="shared" si="10"/>
        <v>4.0070391634581481E-2</v>
      </c>
      <c r="K64" s="13"/>
      <c r="L64" s="431" t="s">
        <v>547</v>
      </c>
      <c r="M64" s="431">
        <v>84191900</v>
      </c>
    </row>
    <row r="65" spans="1:13" ht="24" customHeight="1">
      <c r="A65" s="22">
        <v>5906564191190</v>
      </c>
      <c r="B65" s="10" t="s">
        <v>152</v>
      </c>
      <c r="C65" s="27">
        <v>932</v>
      </c>
      <c r="D65" s="12" t="s">
        <v>153</v>
      </c>
      <c r="E65" s="11">
        <v>15000</v>
      </c>
      <c r="F65" s="13">
        <f t="shared" si="11"/>
        <v>18450</v>
      </c>
      <c r="G65" s="13"/>
      <c r="H65" s="604">
        <v>14426.83</v>
      </c>
      <c r="I65" s="602">
        <f t="shared" si="7"/>
        <v>17745.000899999999</v>
      </c>
      <c r="J65" s="597">
        <f t="shared" si="10"/>
        <v>3.9729448534431944E-2</v>
      </c>
      <c r="K65" s="13"/>
      <c r="L65" s="431" t="s">
        <v>547</v>
      </c>
      <c r="M65" s="431">
        <v>84191900</v>
      </c>
    </row>
    <row r="66" spans="1:13" ht="24" customHeight="1">
      <c r="A66" s="22">
        <v>5906564002342</v>
      </c>
      <c r="B66" s="10" t="s">
        <v>567</v>
      </c>
      <c r="C66" s="27">
        <v>199</v>
      </c>
      <c r="D66" s="12" t="s">
        <v>570</v>
      </c>
      <c r="E66" s="11">
        <v>4065.04</v>
      </c>
      <c r="F66" s="13">
        <f t="shared" si="11"/>
        <v>4999.9992000000002</v>
      </c>
      <c r="G66" s="13"/>
      <c r="H66" s="604">
        <v>3907.32</v>
      </c>
      <c r="I66" s="602">
        <f t="shared" si="7"/>
        <v>4806.0036</v>
      </c>
      <c r="J66" s="597">
        <f t="shared" si="10"/>
        <v>4.0365263147118746E-2</v>
      </c>
      <c r="K66" s="13"/>
      <c r="L66" s="431" t="s">
        <v>547</v>
      </c>
      <c r="M66" s="431">
        <v>84191900</v>
      </c>
    </row>
    <row r="67" spans="1:13" ht="24" customHeight="1">
      <c r="A67" s="22">
        <v>5906564002359</v>
      </c>
      <c r="B67" s="10" t="s">
        <v>566</v>
      </c>
      <c r="C67" s="27">
        <v>295</v>
      </c>
      <c r="D67" s="12" t="s">
        <v>571</v>
      </c>
      <c r="E67" s="11">
        <v>4853.66</v>
      </c>
      <c r="F67" s="13">
        <f t="shared" si="11"/>
        <v>5970.0018</v>
      </c>
      <c r="G67" s="13"/>
      <c r="H67" s="604">
        <v>4495.12</v>
      </c>
      <c r="I67" s="602">
        <f t="shared" si="7"/>
        <v>5528.9975999999997</v>
      </c>
      <c r="J67" s="597">
        <f t="shared" si="10"/>
        <v>7.9762053070885797E-2</v>
      </c>
      <c r="K67" s="13"/>
      <c r="L67" s="431" t="s">
        <v>547</v>
      </c>
      <c r="M67" s="431">
        <v>84191900</v>
      </c>
    </row>
    <row r="68" spans="1:13" ht="24" customHeight="1">
      <c r="A68" s="22">
        <v>5906564192401</v>
      </c>
      <c r="B68" s="10" t="s">
        <v>154</v>
      </c>
      <c r="C68" s="27">
        <v>275</v>
      </c>
      <c r="D68" s="12" t="s">
        <v>569</v>
      </c>
      <c r="E68" s="11">
        <v>6357.72</v>
      </c>
      <c r="F68" s="13">
        <f t="shared" si="11"/>
        <v>7819.9956000000002</v>
      </c>
      <c r="G68" s="13"/>
      <c r="H68" s="604">
        <v>5889.43</v>
      </c>
      <c r="I68" s="602">
        <f t="shared" si="7"/>
        <v>7243.9989000000005</v>
      </c>
      <c r="J68" s="597">
        <f t="shared" si="10"/>
        <v>7.9513637143153071E-2</v>
      </c>
      <c r="K68" s="13"/>
      <c r="L68" s="431" t="s">
        <v>547</v>
      </c>
      <c r="M68" s="431">
        <v>84191900</v>
      </c>
    </row>
    <row r="69" spans="1:13" ht="24" customHeight="1">
      <c r="A69" s="22">
        <v>5906564000836</v>
      </c>
      <c r="B69" s="10" t="s">
        <v>155</v>
      </c>
      <c r="C69" s="27" t="s">
        <v>156</v>
      </c>
      <c r="D69" s="12" t="s">
        <v>157</v>
      </c>
      <c r="E69" s="11">
        <v>6146.34</v>
      </c>
      <c r="F69" s="13">
        <f t="shared" si="11"/>
        <v>7559.9982</v>
      </c>
      <c r="G69" s="13"/>
      <c r="H69" s="604">
        <v>5908.13</v>
      </c>
      <c r="I69" s="602">
        <f t="shared" si="7"/>
        <v>7266.9998999999998</v>
      </c>
      <c r="J69" s="597">
        <f t="shared" si="10"/>
        <v>4.0319018031085951E-2</v>
      </c>
      <c r="K69" s="13"/>
      <c r="L69" s="431" t="s">
        <v>547</v>
      </c>
      <c r="M69" s="431">
        <v>84191900</v>
      </c>
    </row>
    <row r="70" spans="1:13" ht="24" customHeight="1">
      <c r="A70" s="25">
        <v>5906564191350</v>
      </c>
      <c r="B70" s="10" t="s">
        <v>109</v>
      </c>
      <c r="C70" s="27">
        <v>140</v>
      </c>
      <c r="D70" s="12" t="s">
        <v>110</v>
      </c>
      <c r="E70" s="11">
        <v>1764.23</v>
      </c>
      <c r="F70" s="13">
        <f t="shared" si="11"/>
        <v>2170.0029</v>
      </c>
      <c r="G70" s="13"/>
      <c r="H70" s="604">
        <v>1632.52</v>
      </c>
      <c r="I70" s="602">
        <f t="shared" ref="I70:I75" si="12">H70*1.23</f>
        <v>2007.9995999999999</v>
      </c>
      <c r="J70" s="597">
        <f t="shared" si="10"/>
        <v>8.0678950334452271E-2</v>
      </c>
      <c r="K70" s="13"/>
      <c r="L70" s="431" t="s">
        <v>547</v>
      </c>
      <c r="M70" s="431">
        <v>84191900</v>
      </c>
    </row>
    <row r="71" spans="1:13" ht="24" customHeight="1">
      <c r="A71" s="25">
        <v>5906564191312</v>
      </c>
      <c r="B71" s="10" t="s">
        <v>111</v>
      </c>
      <c r="C71" s="27">
        <v>210</v>
      </c>
      <c r="D71" s="12" t="s">
        <v>112</v>
      </c>
      <c r="E71" s="11">
        <v>2471.5500000000002</v>
      </c>
      <c r="F71" s="13">
        <f t="shared" si="11"/>
        <v>3040.0065</v>
      </c>
      <c r="G71" s="13"/>
      <c r="H71" s="604">
        <v>2288.62</v>
      </c>
      <c r="I71" s="602">
        <f t="shared" si="12"/>
        <v>2815.0025999999998</v>
      </c>
      <c r="J71" s="597">
        <f t="shared" si="10"/>
        <v>7.9930263652332023E-2</v>
      </c>
      <c r="K71" s="13"/>
      <c r="L71" s="431" t="s">
        <v>547</v>
      </c>
      <c r="M71" s="431">
        <v>84191900</v>
      </c>
    </row>
    <row r="72" spans="1:13" ht="24" customHeight="1">
      <c r="A72" s="25">
        <v>5906564191329</v>
      </c>
      <c r="B72" s="10" t="s">
        <v>113</v>
      </c>
      <c r="C72" s="27">
        <v>255</v>
      </c>
      <c r="D72" s="12" t="s">
        <v>114</v>
      </c>
      <c r="E72" s="11">
        <v>2918.7</v>
      </c>
      <c r="F72" s="13">
        <f t="shared" si="11"/>
        <v>3590.0009999999997</v>
      </c>
      <c r="G72" s="13"/>
      <c r="H72" s="604">
        <v>2701.62</v>
      </c>
      <c r="I72" s="602">
        <f t="shared" si="12"/>
        <v>3322.9926</v>
      </c>
      <c r="J72" s="597">
        <f t="shared" si="10"/>
        <v>8.0351788926644074E-2</v>
      </c>
      <c r="K72" s="13"/>
      <c r="L72" s="431" t="s">
        <v>547</v>
      </c>
      <c r="M72" s="431">
        <v>84191900</v>
      </c>
    </row>
    <row r="73" spans="1:13" ht="24" customHeight="1">
      <c r="A73" s="25">
        <v>5906564191336</v>
      </c>
      <c r="B73" s="10" t="s">
        <v>115</v>
      </c>
      <c r="C73" s="27">
        <v>305</v>
      </c>
      <c r="D73" s="12" t="s">
        <v>116</v>
      </c>
      <c r="E73" s="11">
        <v>3105.7</v>
      </c>
      <c r="F73" s="13">
        <f t="shared" si="11"/>
        <v>3820.0109999999995</v>
      </c>
      <c r="G73" s="13"/>
      <c r="H73" s="604">
        <v>2875.6</v>
      </c>
      <c r="I73" s="602">
        <f t="shared" si="12"/>
        <v>3536.9879999999998</v>
      </c>
      <c r="J73" s="597">
        <f t="shared" si="10"/>
        <v>8.0018083182640032E-2</v>
      </c>
      <c r="K73" s="13"/>
      <c r="L73" s="431" t="s">
        <v>547</v>
      </c>
      <c r="M73" s="431">
        <v>84191900</v>
      </c>
    </row>
    <row r="74" spans="1:13" ht="24" customHeight="1">
      <c r="A74" s="22">
        <v>5906564191343</v>
      </c>
      <c r="B74" s="10" t="s">
        <v>117</v>
      </c>
      <c r="C74" s="27">
        <v>380</v>
      </c>
      <c r="D74" s="12" t="s">
        <v>118</v>
      </c>
      <c r="E74" s="11">
        <v>4146.34</v>
      </c>
      <c r="F74" s="13">
        <f t="shared" si="11"/>
        <v>5099.9982</v>
      </c>
      <c r="G74" s="13"/>
      <c r="H74" s="604">
        <v>3842.27</v>
      </c>
      <c r="I74" s="602">
        <f t="shared" si="12"/>
        <v>4725.9920999999995</v>
      </c>
      <c r="J74" s="597">
        <f t="shared" si="10"/>
        <v>7.9138113667181154E-2</v>
      </c>
      <c r="K74" s="13"/>
      <c r="L74" s="431" t="s">
        <v>547</v>
      </c>
      <c r="M74" s="431">
        <v>84191900</v>
      </c>
    </row>
    <row r="75" spans="1:13" ht="24" customHeight="1">
      <c r="A75" s="22">
        <v>5906564192272</v>
      </c>
      <c r="B75" s="10" t="s">
        <v>119</v>
      </c>
      <c r="C75" s="27">
        <v>485</v>
      </c>
      <c r="D75" s="12" t="s">
        <v>120</v>
      </c>
      <c r="E75" s="11">
        <v>5211.38</v>
      </c>
      <c r="F75" s="13">
        <f t="shared" si="11"/>
        <v>6409.9974000000002</v>
      </c>
      <c r="G75" s="13"/>
      <c r="H75" s="604">
        <v>4822.76</v>
      </c>
      <c r="I75" s="602">
        <f t="shared" si="12"/>
        <v>5931.9948000000004</v>
      </c>
      <c r="J75" s="597">
        <f t="shared" si="10"/>
        <v>8.0580414534416001E-2</v>
      </c>
      <c r="K75" s="13"/>
      <c r="L75" s="431" t="s">
        <v>547</v>
      </c>
      <c r="M75" s="431">
        <v>84191900</v>
      </c>
    </row>
    <row r="76" spans="1:13" ht="22.5">
      <c r="A76" s="22">
        <v>5906564001529</v>
      </c>
      <c r="B76" s="10" t="s">
        <v>158</v>
      </c>
      <c r="C76" s="27">
        <v>104</v>
      </c>
      <c r="D76" s="12" t="s">
        <v>159</v>
      </c>
      <c r="E76" s="11">
        <v>1617.89</v>
      </c>
      <c r="F76" s="13">
        <f>E76*1.23</f>
        <v>1990.0047000000002</v>
      </c>
      <c r="G76" s="13"/>
      <c r="H76" s="604">
        <v>1495.94</v>
      </c>
      <c r="I76" s="602">
        <f>H76*1.23</f>
        <v>1840.0062</v>
      </c>
      <c r="J76" s="597">
        <f t="shared" si="10"/>
        <v>8.1520649223899344E-2</v>
      </c>
      <c r="K76" s="13"/>
      <c r="L76" s="431" t="s">
        <v>547</v>
      </c>
      <c r="M76" s="431">
        <v>84191900</v>
      </c>
    </row>
    <row r="77" spans="1:13" ht="24" customHeight="1">
      <c r="A77" s="25">
        <v>5906564132865</v>
      </c>
      <c r="B77" s="10" t="s">
        <v>160</v>
      </c>
      <c r="C77" s="27">
        <v>210</v>
      </c>
      <c r="D77" s="12" t="s">
        <v>161</v>
      </c>
      <c r="E77" s="11">
        <v>2235.7800000000002</v>
      </c>
      <c r="F77" s="13">
        <f>E77*1.23</f>
        <v>2750.0094000000004</v>
      </c>
      <c r="G77" s="13"/>
      <c r="H77" s="604">
        <v>2072.35</v>
      </c>
      <c r="I77" s="602">
        <f>H77*1.23</f>
        <v>2548.9904999999999</v>
      </c>
      <c r="J77" s="597">
        <f t="shared" si="10"/>
        <v>7.8862161314450008E-2</v>
      </c>
      <c r="K77" s="13"/>
      <c r="L77" s="431" t="s">
        <v>547</v>
      </c>
      <c r="M77" s="431">
        <v>84191900</v>
      </c>
    </row>
    <row r="78" spans="1:13" ht="24" customHeight="1">
      <c r="A78" s="9">
        <v>5906564191800</v>
      </c>
      <c r="B78" s="10" t="s">
        <v>162</v>
      </c>
      <c r="C78" s="27">
        <v>307</v>
      </c>
      <c r="D78" s="12" t="s">
        <v>163</v>
      </c>
      <c r="E78" s="11">
        <v>2536.59</v>
      </c>
      <c r="F78" s="13">
        <f t="shared" ref="F78:F79" si="13">E78*1.23</f>
        <v>3120.0057000000002</v>
      </c>
      <c r="G78" s="13"/>
      <c r="H78" s="604">
        <v>2351.21</v>
      </c>
      <c r="I78" s="602">
        <f t="shared" ref="I78:I129" si="14">H78*1.23</f>
        <v>2891.9883</v>
      </c>
      <c r="J78" s="597">
        <f t="shared" si="10"/>
        <v>7.8844509848120747E-2</v>
      </c>
      <c r="K78" s="13"/>
      <c r="L78" s="431" t="s">
        <v>547</v>
      </c>
      <c r="M78" s="431">
        <v>84191900</v>
      </c>
    </row>
    <row r="79" spans="1:13" ht="24" customHeight="1">
      <c r="A79" s="9">
        <v>5906564191817</v>
      </c>
      <c r="B79" s="10" t="s">
        <v>164</v>
      </c>
      <c r="C79" s="27">
        <v>380</v>
      </c>
      <c r="D79" s="12" t="s">
        <v>165</v>
      </c>
      <c r="E79" s="11">
        <v>3276.42</v>
      </c>
      <c r="F79" s="13">
        <f t="shared" si="13"/>
        <v>4029.9965999999999</v>
      </c>
      <c r="G79" s="13"/>
      <c r="H79" s="604">
        <v>3034.95</v>
      </c>
      <c r="I79" s="602">
        <f t="shared" si="14"/>
        <v>3732.9884999999999</v>
      </c>
      <c r="J79" s="597">
        <f t="shared" si="10"/>
        <v>7.9563090001482761E-2</v>
      </c>
      <c r="K79" s="13"/>
      <c r="L79" s="431" t="s">
        <v>547</v>
      </c>
      <c r="M79" s="431">
        <v>84191900</v>
      </c>
    </row>
    <row r="80" spans="1:13" ht="24" customHeight="1">
      <c r="A80" s="9">
        <v>5906564192302</v>
      </c>
      <c r="B80" s="10" t="s">
        <v>166</v>
      </c>
      <c r="C80" s="27">
        <v>485</v>
      </c>
      <c r="D80" s="12" t="s">
        <v>167</v>
      </c>
      <c r="E80" s="11">
        <v>3544.72</v>
      </c>
      <c r="F80" s="13">
        <f>E80*1.23</f>
        <v>4360.0055999999995</v>
      </c>
      <c r="G80" s="13"/>
      <c r="H80" s="604">
        <v>3411.38</v>
      </c>
      <c r="I80" s="602">
        <f>H80*1.23</f>
        <v>4195.9974000000002</v>
      </c>
      <c r="J80" s="597">
        <f t="shared" si="10"/>
        <v>3.9086821169145525E-2</v>
      </c>
      <c r="K80" s="13"/>
      <c r="L80" s="431" t="s">
        <v>547</v>
      </c>
      <c r="M80" s="431">
        <v>84191900</v>
      </c>
    </row>
    <row r="81" spans="1:13" ht="24" customHeight="1">
      <c r="A81" s="9">
        <v>5906564192326</v>
      </c>
      <c r="B81" s="10" t="s">
        <v>168</v>
      </c>
      <c r="C81" s="27">
        <v>805</v>
      </c>
      <c r="D81" s="12" t="s">
        <v>169</v>
      </c>
      <c r="E81" s="11">
        <v>5512.2</v>
      </c>
      <c r="F81" s="13">
        <f>E81*1.23</f>
        <v>6780.0059999999994</v>
      </c>
      <c r="G81" s="13"/>
      <c r="H81" s="604">
        <v>5300.81</v>
      </c>
      <c r="I81" s="602">
        <f>H81*1.23</f>
        <v>6519.9963000000007</v>
      </c>
      <c r="J81" s="597">
        <f t="shared" si="10"/>
        <v>3.9878810974171675E-2</v>
      </c>
      <c r="K81" s="13"/>
      <c r="L81" s="431" t="s">
        <v>547</v>
      </c>
      <c r="M81" s="431">
        <v>84191900</v>
      </c>
    </row>
    <row r="82" spans="1:13" ht="24" customHeight="1">
      <c r="A82" s="9">
        <v>5906564132469</v>
      </c>
      <c r="B82" s="10" t="s">
        <v>170</v>
      </c>
      <c r="C82" s="27">
        <v>902</v>
      </c>
      <c r="D82" s="12" t="s">
        <v>171</v>
      </c>
      <c r="E82" s="11">
        <v>5902.44</v>
      </c>
      <c r="F82" s="13">
        <f>E82*1.23</f>
        <v>7260.0011999999997</v>
      </c>
      <c r="G82" s="13"/>
      <c r="H82" s="604">
        <v>5673.17</v>
      </c>
      <c r="I82" s="602">
        <f>H82*1.23</f>
        <v>6977.9991</v>
      </c>
      <c r="J82" s="597">
        <f t="shared" si="10"/>
        <v>4.0413031867544857E-2</v>
      </c>
      <c r="K82" s="13"/>
      <c r="L82" s="431" t="s">
        <v>547</v>
      </c>
      <c r="M82" s="431">
        <v>84191900</v>
      </c>
    </row>
    <row r="83" spans="1:13" ht="24" customHeight="1">
      <c r="A83" s="9">
        <v>5906564132872</v>
      </c>
      <c r="B83" s="10" t="s">
        <v>172</v>
      </c>
      <c r="C83" s="27">
        <v>204</v>
      </c>
      <c r="D83" s="12" t="s">
        <v>173</v>
      </c>
      <c r="E83" s="11">
        <v>2585.37</v>
      </c>
      <c r="F83" s="13">
        <f>E83*1.23</f>
        <v>3180.0050999999999</v>
      </c>
      <c r="G83" s="13"/>
      <c r="H83" s="604">
        <v>2393.4899999999998</v>
      </c>
      <c r="I83" s="602">
        <f>H83*1.23</f>
        <v>2943.9926999999998</v>
      </c>
      <c r="J83" s="597">
        <f t="shared" si="10"/>
        <v>8.0167454219570722E-2</v>
      </c>
      <c r="K83" s="13"/>
      <c r="L83" s="431" t="s">
        <v>547</v>
      </c>
      <c r="M83" s="431">
        <v>84191900</v>
      </c>
    </row>
    <row r="84" spans="1:13" ht="24" customHeight="1">
      <c r="A84" s="9">
        <v>5906564191824</v>
      </c>
      <c r="B84" s="10" t="s">
        <v>174</v>
      </c>
      <c r="C84" s="27">
        <v>300</v>
      </c>
      <c r="D84" s="12" t="s">
        <v>175</v>
      </c>
      <c r="E84" s="11">
        <v>2959.35</v>
      </c>
      <c r="F84" s="13">
        <f t="shared" ref="F84:F86" si="15">E84*1.23</f>
        <v>3640.0004999999996</v>
      </c>
      <c r="G84" s="13"/>
      <c r="H84" s="604">
        <v>2741.46</v>
      </c>
      <c r="I84" s="602">
        <f t="shared" si="14"/>
        <v>3371.9958000000001</v>
      </c>
      <c r="J84" s="597">
        <f t="shared" si="10"/>
        <v>7.9479547394454064E-2</v>
      </c>
      <c r="K84" s="13"/>
      <c r="L84" s="431" t="s">
        <v>547</v>
      </c>
      <c r="M84" s="431">
        <v>84191900</v>
      </c>
    </row>
    <row r="85" spans="1:13" ht="24" customHeight="1">
      <c r="A85" s="9">
        <v>5906564191831</v>
      </c>
      <c r="B85" s="10" t="s">
        <v>176</v>
      </c>
      <c r="C85" s="27">
        <v>375</v>
      </c>
      <c r="D85" s="12" t="s">
        <v>177</v>
      </c>
      <c r="E85" s="11">
        <v>3634.15</v>
      </c>
      <c r="F85" s="13">
        <f t="shared" si="15"/>
        <v>4470.0045</v>
      </c>
      <c r="G85" s="13"/>
      <c r="H85" s="604">
        <v>3361.78</v>
      </c>
      <c r="I85" s="602">
        <f t="shared" si="14"/>
        <v>4134.9894000000004</v>
      </c>
      <c r="J85" s="597">
        <f t="shared" si="10"/>
        <v>8.1019578913551715E-2</v>
      </c>
      <c r="K85" s="13"/>
      <c r="L85" s="431" t="s">
        <v>547</v>
      </c>
      <c r="M85" s="431">
        <v>84191900</v>
      </c>
    </row>
    <row r="86" spans="1:13" ht="24" customHeight="1">
      <c r="A86" s="9">
        <v>5906564192319</v>
      </c>
      <c r="B86" s="10" t="s">
        <v>178</v>
      </c>
      <c r="C86" s="27">
        <v>465</v>
      </c>
      <c r="D86" s="12" t="s">
        <v>179</v>
      </c>
      <c r="E86" s="11">
        <v>4260.16</v>
      </c>
      <c r="F86" s="13">
        <f t="shared" si="15"/>
        <v>5239.9967999999999</v>
      </c>
      <c r="G86" s="13"/>
      <c r="H86" s="604">
        <v>4092.68</v>
      </c>
      <c r="I86" s="602">
        <f t="shared" si="14"/>
        <v>5033.9964</v>
      </c>
      <c r="J86" s="597">
        <f t="shared" si="10"/>
        <v>4.0921840945297383E-2</v>
      </c>
      <c r="K86" s="13"/>
      <c r="L86" s="431" t="s">
        <v>547</v>
      </c>
      <c r="M86" s="431">
        <v>84191900</v>
      </c>
    </row>
    <row r="87" spans="1:13" ht="24" customHeight="1">
      <c r="A87" s="9">
        <v>5906564132476</v>
      </c>
      <c r="B87" s="10" t="s">
        <v>180</v>
      </c>
      <c r="C87" s="27">
        <v>866</v>
      </c>
      <c r="D87" s="12" t="s">
        <v>181</v>
      </c>
      <c r="E87" s="11">
        <v>6967.48</v>
      </c>
      <c r="F87" s="13">
        <f>E87*1.23</f>
        <v>8570.000399999999</v>
      </c>
      <c r="G87" s="13"/>
      <c r="H87" s="604">
        <v>6695.94</v>
      </c>
      <c r="I87" s="602">
        <f>H87*1.23</f>
        <v>8236.0061999999998</v>
      </c>
      <c r="J87" s="597">
        <f t="shared" si="10"/>
        <v>4.0552932075257564E-2</v>
      </c>
      <c r="K87" s="13"/>
      <c r="L87" s="431" t="s">
        <v>547</v>
      </c>
      <c r="M87" s="431">
        <v>84191900</v>
      </c>
    </row>
    <row r="88" spans="1:13" ht="24" customHeight="1">
      <c r="A88" s="9">
        <v>5906564192340</v>
      </c>
      <c r="B88" s="10" t="s">
        <v>182</v>
      </c>
      <c r="C88" s="28" t="s">
        <v>183</v>
      </c>
      <c r="D88" s="12" t="s">
        <v>184</v>
      </c>
      <c r="E88" s="11">
        <v>8707.32</v>
      </c>
      <c r="F88" s="13">
        <f t="shared" ref="F88:F91" si="16">E88*1.23</f>
        <v>10710.0036</v>
      </c>
      <c r="G88" s="13"/>
      <c r="H88" s="604">
        <v>8369.11</v>
      </c>
      <c r="I88" s="602">
        <f t="shared" ref="I88:I100" si="17">H88*1.23</f>
        <v>10294.005300000001</v>
      </c>
      <c r="J88" s="597">
        <f t="shared" si="10"/>
        <v>4.0411704470367793E-2</v>
      </c>
      <c r="K88" s="13"/>
      <c r="L88" s="431" t="s">
        <v>547</v>
      </c>
      <c r="M88" s="431">
        <v>84191900</v>
      </c>
    </row>
    <row r="89" spans="1:13" ht="24" customHeight="1">
      <c r="A89" s="9">
        <v>5906564192364</v>
      </c>
      <c r="B89" s="10" t="s">
        <v>185</v>
      </c>
      <c r="C89" s="28" t="s">
        <v>186</v>
      </c>
      <c r="D89" s="12" t="s">
        <v>187</v>
      </c>
      <c r="E89" s="11">
        <v>11609.76</v>
      </c>
      <c r="F89" s="13">
        <f t="shared" si="16"/>
        <v>14280.004800000001</v>
      </c>
      <c r="G89" s="13"/>
      <c r="H89" s="604">
        <v>11160.16</v>
      </c>
      <c r="I89" s="602">
        <f t="shared" si="17"/>
        <v>13726.996799999999</v>
      </c>
      <c r="J89" s="597">
        <f t="shared" si="10"/>
        <v>4.0286160771888513E-2</v>
      </c>
      <c r="K89" s="13"/>
      <c r="L89" s="431" t="s">
        <v>547</v>
      </c>
      <c r="M89" s="431">
        <v>84191900</v>
      </c>
    </row>
    <row r="90" spans="1:13" ht="24" customHeight="1">
      <c r="A90" s="9">
        <v>5906564192371</v>
      </c>
      <c r="B90" s="10" t="s">
        <v>188</v>
      </c>
      <c r="C90" s="28" t="s">
        <v>183</v>
      </c>
      <c r="D90" s="12" t="s">
        <v>189</v>
      </c>
      <c r="E90" s="11">
        <v>9674.7999999999993</v>
      </c>
      <c r="F90" s="13">
        <f t="shared" si="16"/>
        <v>11900.003999999999</v>
      </c>
      <c r="G90" s="13"/>
      <c r="H90" s="604">
        <v>9299.19</v>
      </c>
      <c r="I90" s="602">
        <f t="shared" si="17"/>
        <v>11438.003700000001</v>
      </c>
      <c r="J90" s="597">
        <f t="shared" si="10"/>
        <v>4.0391690028916294E-2</v>
      </c>
      <c r="K90" s="13"/>
      <c r="L90" s="431" t="s">
        <v>547</v>
      </c>
      <c r="M90" s="431">
        <v>84191900</v>
      </c>
    </row>
    <row r="91" spans="1:13" ht="24" customHeight="1">
      <c r="A91" s="9">
        <v>5906564192395</v>
      </c>
      <c r="B91" s="10" t="s">
        <v>190</v>
      </c>
      <c r="C91" s="28" t="s">
        <v>186</v>
      </c>
      <c r="D91" s="12" t="s">
        <v>191</v>
      </c>
      <c r="E91" s="11">
        <v>12479.68</v>
      </c>
      <c r="F91" s="13">
        <f t="shared" si="16"/>
        <v>15350.0064</v>
      </c>
      <c r="G91" s="13"/>
      <c r="H91" s="604">
        <v>11997.56</v>
      </c>
      <c r="I91" s="602">
        <f t="shared" si="17"/>
        <v>14756.998799999999</v>
      </c>
      <c r="J91" s="597">
        <f t="shared" si="10"/>
        <v>4.0184837583641997E-2</v>
      </c>
      <c r="K91" s="13"/>
      <c r="L91" s="431" t="s">
        <v>547</v>
      </c>
      <c r="M91" s="431">
        <v>84191900</v>
      </c>
    </row>
    <row r="92" spans="1:13" ht="24" customHeight="1">
      <c r="A92" s="9">
        <v>5906564190421</v>
      </c>
      <c r="B92" s="10" t="s">
        <v>214</v>
      </c>
      <c r="C92" s="27">
        <v>109</v>
      </c>
      <c r="D92" s="12" t="s">
        <v>215</v>
      </c>
      <c r="E92" s="11">
        <v>1243.9000000000001</v>
      </c>
      <c r="F92" s="13">
        <f>E92*1.23</f>
        <v>1529.9970000000001</v>
      </c>
      <c r="G92" s="13"/>
      <c r="H92" s="604">
        <v>1138.21</v>
      </c>
      <c r="I92" s="602">
        <f>H92*1.23</f>
        <v>1399.9983</v>
      </c>
      <c r="J92" s="597">
        <f t="shared" si="10"/>
        <v>9.2856327039825715E-2</v>
      </c>
      <c r="K92" s="13"/>
      <c r="L92" s="431" t="s">
        <v>547</v>
      </c>
      <c r="M92" s="431">
        <v>84191900</v>
      </c>
    </row>
    <row r="93" spans="1:13" ht="24" customHeight="1">
      <c r="A93" s="9">
        <v>5906564190438</v>
      </c>
      <c r="B93" s="10" t="s">
        <v>216</v>
      </c>
      <c r="C93" s="27">
        <v>130</v>
      </c>
      <c r="D93" s="12" t="s">
        <v>217</v>
      </c>
      <c r="E93" s="11">
        <v>1325.2</v>
      </c>
      <c r="F93" s="13">
        <f>E93*1.23</f>
        <v>1629.9960000000001</v>
      </c>
      <c r="G93" s="13"/>
      <c r="H93" s="604">
        <v>1215.45</v>
      </c>
      <c r="I93" s="602">
        <f>H93*1.23</f>
        <v>1495.0035</v>
      </c>
      <c r="J93" s="597">
        <f t="shared" si="10"/>
        <v>9.029577522728216E-2</v>
      </c>
      <c r="K93" s="13"/>
      <c r="L93" s="431" t="s">
        <v>547</v>
      </c>
      <c r="M93" s="431">
        <v>84191900</v>
      </c>
    </row>
    <row r="94" spans="1:13" ht="24" customHeight="1">
      <c r="A94" s="9">
        <v>5906564190445</v>
      </c>
      <c r="B94" s="10" t="s">
        <v>218</v>
      </c>
      <c r="C94" s="27">
        <v>140</v>
      </c>
      <c r="D94" s="12" t="s">
        <v>219</v>
      </c>
      <c r="E94" s="11">
        <v>1406.5</v>
      </c>
      <c r="F94" s="13">
        <f>E94*1.23</f>
        <v>1729.9949999999999</v>
      </c>
      <c r="G94" s="13"/>
      <c r="H94" s="604">
        <v>1291.06</v>
      </c>
      <c r="I94" s="602">
        <f>H94*1.23</f>
        <v>1588.0038</v>
      </c>
      <c r="J94" s="597">
        <f t="shared" si="10"/>
        <v>8.9414899385001467E-2</v>
      </c>
      <c r="K94" s="13"/>
      <c r="L94" s="431" t="s">
        <v>547</v>
      </c>
      <c r="M94" s="431">
        <v>84191900</v>
      </c>
    </row>
    <row r="95" spans="1:13" ht="24" customHeight="1">
      <c r="A95" s="9">
        <v>5906564190490</v>
      </c>
      <c r="B95" s="10" t="s">
        <v>220</v>
      </c>
      <c r="C95" s="27">
        <v>128</v>
      </c>
      <c r="D95" s="12" t="s">
        <v>221</v>
      </c>
      <c r="E95" s="11">
        <v>1617.89</v>
      </c>
      <c r="F95" s="13">
        <f>E95*1.23</f>
        <v>1990.0047000000002</v>
      </c>
      <c r="G95" s="13"/>
      <c r="H95" s="604">
        <v>1482.11</v>
      </c>
      <c r="I95" s="602">
        <f>H95*1.23</f>
        <v>1822.9952999999998</v>
      </c>
      <c r="J95" s="597">
        <f t="shared" si="10"/>
        <v>9.161263334030556E-2</v>
      </c>
      <c r="K95" s="13"/>
      <c r="L95" s="431" t="s">
        <v>547</v>
      </c>
      <c r="M95" s="431">
        <v>84191900</v>
      </c>
    </row>
    <row r="96" spans="1:13" ht="24" customHeight="1">
      <c r="A96" s="9">
        <v>5906564190407</v>
      </c>
      <c r="B96" s="10" t="s">
        <v>222</v>
      </c>
      <c r="C96" s="27">
        <v>138</v>
      </c>
      <c r="D96" s="12" t="s">
        <v>223</v>
      </c>
      <c r="E96" s="11">
        <v>1699.19</v>
      </c>
      <c r="F96" s="13">
        <f>E96*1.23</f>
        <v>2090.0037000000002</v>
      </c>
      <c r="G96" s="13"/>
      <c r="H96" s="604">
        <v>1560.98</v>
      </c>
      <c r="I96" s="602">
        <f>H96*1.23</f>
        <v>1920.0054</v>
      </c>
      <c r="J96" s="597">
        <f t="shared" si="10"/>
        <v>8.8540532229753222E-2</v>
      </c>
      <c r="K96" s="13"/>
      <c r="L96" s="431" t="s">
        <v>547</v>
      </c>
      <c r="M96" s="431">
        <v>84191900</v>
      </c>
    </row>
    <row r="97" spans="1:13" ht="24" customHeight="1">
      <c r="A97" s="9">
        <v>5906564190216</v>
      </c>
      <c r="B97" s="10" t="s">
        <v>200</v>
      </c>
      <c r="C97" s="27">
        <v>84</v>
      </c>
      <c r="D97" s="12" t="s">
        <v>201</v>
      </c>
      <c r="E97" s="11">
        <v>1000</v>
      </c>
      <c r="F97" s="13">
        <f t="shared" ref="F97:F112" si="18">E97*1.23</f>
        <v>1230</v>
      </c>
      <c r="G97" s="13"/>
      <c r="H97" s="604">
        <v>891.06</v>
      </c>
      <c r="I97" s="602">
        <f t="shared" si="17"/>
        <v>1096.0038</v>
      </c>
      <c r="J97" s="597">
        <f t="shared" si="10"/>
        <v>0.12225888267905649</v>
      </c>
      <c r="K97" s="13"/>
      <c r="L97" s="431" t="s">
        <v>547</v>
      </c>
      <c r="M97" s="431">
        <v>84191900</v>
      </c>
    </row>
    <row r="98" spans="1:13" ht="24" customHeight="1">
      <c r="A98" s="9">
        <v>5906564190223</v>
      </c>
      <c r="B98" s="10" t="s">
        <v>202</v>
      </c>
      <c r="C98" s="27">
        <v>107</v>
      </c>
      <c r="D98" s="12" t="s">
        <v>203</v>
      </c>
      <c r="E98" s="11">
        <v>1048.78</v>
      </c>
      <c r="F98" s="13">
        <f t="shared" si="18"/>
        <v>1289.9993999999999</v>
      </c>
      <c r="G98" s="13"/>
      <c r="H98" s="604">
        <v>935.77</v>
      </c>
      <c r="I98" s="602">
        <f t="shared" si="17"/>
        <v>1150.9971</v>
      </c>
      <c r="J98" s="597">
        <f t="shared" si="10"/>
        <v>0.12076685510328389</v>
      </c>
      <c r="K98" s="13"/>
      <c r="L98" s="431" t="s">
        <v>547</v>
      </c>
      <c r="M98" s="431">
        <v>84191900</v>
      </c>
    </row>
    <row r="99" spans="1:13" ht="24" customHeight="1">
      <c r="A99" s="9">
        <v>5906564190230</v>
      </c>
      <c r="B99" s="10" t="s">
        <v>204</v>
      </c>
      <c r="C99" s="27">
        <v>127</v>
      </c>
      <c r="D99" s="12" t="s">
        <v>205</v>
      </c>
      <c r="E99" s="11">
        <v>1138.21</v>
      </c>
      <c r="F99" s="13">
        <f t="shared" si="18"/>
        <v>1399.9983</v>
      </c>
      <c r="G99" s="13"/>
      <c r="H99" s="604">
        <v>1015.45</v>
      </c>
      <c r="I99" s="602">
        <f t="shared" si="17"/>
        <v>1249.0035</v>
      </c>
      <c r="J99" s="597">
        <f t="shared" si="10"/>
        <v>0.12089221527401639</v>
      </c>
      <c r="K99" s="13"/>
      <c r="L99" s="431" t="s">
        <v>547</v>
      </c>
      <c r="M99" s="431">
        <v>84191900</v>
      </c>
    </row>
    <row r="100" spans="1:13" ht="24" customHeight="1">
      <c r="A100" s="9">
        <v>5906564190247</v>
      </c>
      <c r="B100" s="10" t="s">
        <v>206</v>
      </c>
      <c r="C100" s="27">
        <v>138</v>
      </c>
      <c r="D100" s="12" t="s">
        <v>207</v>
      </c>
      <c r="E100" s="11">
        <v>1211.3800000000001</v>
      </c>
      <c r="F100" s="13">
        <f t="shared" si="18"/>
        <v>1489.9974000000002</v>
      </c>
      <c r="G100" s="13"/>
      <c r="H100" s="604">
        <v>1083.74</v>
      </c>
      <c r="I100" s="602">
        <f t="shared" si="17"/>
        <v>1333.0001999999999</v>
      </c>
      <c r="J100" s="597">
        <f t="shared" si="10"/>
        <v>0.11777732666506746</v>
      </c>
      <c r="K100" s="13"/>
      <c r="L100" s="431" t="s">
        <v>547</v>
      </c>
      <c r="M100" s="431">
        <v>84191900</v>
      </c>
    </row>
    <row r="101" spans="1:13" ht="24" customHeight="1">
      <c r="A101" s="9">
        <v>5906564190322</v>
      </c>
      <c r="B101" s="10" t="s">
        <v>208</v>
      </c>
      <c r="C101" s="27">
        <v>107</v>
      </c>
      <c r="D101" s="12" t="s">
        <v>209</v>
      </c>
      <c r="E101" s="11">
        <v>1097.56</v>
      </c>
      <c r="F101" s="13">
        <f t="shared" si="18"/>
        <v>1349.9987999999998</v>
      </c>
      <c r="G101" s="13"/>
      <c r="H101" s="604">
        <v>982.93</v>
      </c>
      <c r="I101" s="602">
        <f t="shared" ref="I101:I107" si="19">H101*1.23</f>
        <v>1209.0038999999999</v>
      </c>
      <c r="J101" s="597">
        <f t="shared" si="10"/>
        <v>0.11662071561555765</v>
      </c>
      <c r="K101" s="13"/>
      <c r="L101" s="431" t="s">
        <v>547</v>
      </c>
      <c r="M101" s="431">
        <v>84191900</v>
      </c>
    </row>
    <row r="102" spans="1:13" ht="24" customHeight="1">
      <c r="A102" s="9">
        <v>5906564190339</v>
      </c>
      <c r="B102" s="10" t="s">
        <v>210</v>
      </c>
      <c r="C102" s="27">
        <v>127</v>
      </c>
      <c r="D102" s="12" t="s">
        <v>211</v>
      </c>
      <c r="E102" s="11">
        <v>1186.99</v>
      </c>
      <c r="F102" s="13">
        <f t="shared" si="18"/>
        <v>1459.9976999999999</v>
      </c>
      <c r="G102" s="13"/>
      <c r="H102" s="604">
        <v>1062.5999999999999</v>
      </c>
      <c r="I102" s="602">
        <f t="shared" si="19"/>
        <v>1306.9979999999998</v>
      </c>
      <c r="J102" s="597">
        <f t="shared" si="10"/>
        <v>0.11706192358366274</v>
      </c>
      <c r="K102" s="13"/>
      <c r="L102" s="431" t="s">
        <v>547</v>
      </c>
      <c r="M102" s="431">
        <v>84191900</v>
      </c>
    </row>
    <row r="103" spans="1:13" ht="24" customHeight="1">
      <c r="A103" s="9">
        <v>5906564190346</v>
      </c>
      <c r="B103" s="10" t="s">
        <v>212</v>
      </c>
      <c r="C103" s="27">
        <v>138</v>
      </c>
      <c r="D103" s="12" t="s">
        <v>213</v>
      </c>
      <c r="E103" s="11">
        <v>1268.29</v>
      </c>
      <c r="F103" s="13">
        <f t="shared" si="18"/>
        <v>1559.9966999999999</v>
      </c>
      <c r="G103" s="13"/>
      <c r="H103" s="604">
        <v>1133.33</v>
      </c>
      <c r="I103" s="602">
        <f t="shared" si="19"/>
        <v>1393.9958999999999</v>
      </c>
      <c r="J103" s="597">
        <f t="shared" si="10"/>
        <v>0.11908270318442127</v>
      </c>
      <c r="K103" s="13"/>
      <c r="L103" s="431" t="s">
        <v>547</v>
      </c>
      <c r="M103" s="431">
        <v>84191900</v>
      </c>
    </row>
    <row r="104" spans="1:13" ht="24" customHeight="1">
      <c r="A104" s="9">
        <v>5906564190117</v>
      </c>
      <c r="B104" s="10" t="s">
        <v>192</v>
      </c>
      <c r="C104" s="27">
        <v>86</v>
      </c>
      <c r="D104" s="12" t="s">
        <v>193</v>
      </c>
      <c r="E104" s="11">
        <v>869.92</v>
      </c>
      <c r="F104" s="13">
        <f t="shared" si="18"/>
        <v>1070.0015999999998</v>
      </c>
      <c r="G104" s="13"/>
      <c r="H104" s="604">
        <v>774.8</v>
      </c>
      <c r="I104" s="602">
        <f t="shared" si="19"/>
        <v>953.00399999999991</v>
      </c>
      <c r="J104" s="597">
        <f t="shared" si="10"/>
        <v>0.12276716572018587</v>
      </c>
      <c r="K104" s="13"/>
      <c r="L104" s="431" t="s">
        <v>547</v>
      </c>
      <c r="M104" s="431">
        <v>84191900</v>
      </c>
    </row>
    <row r="105" spans="1:13" ht="24" customHeight="1">
      <c r="A105" s="9">
        <v>5906564190124</v>
      </c>
      <c r="B105" s="10" t="s">
        <v>194</v>
      </c>
      <c r="C105" s="27">
        <v>109</v>
      </c>
      <c r="D105" s="12" t="s">
        <v>195</v>
      </c>
      <c r="E105" s="11">
        <v>918.7</v>
      </c>
      <c r="F105" s="13">
        <f t="shared" si="18"/>
        <v>1130.001</v>
      </c>
      <c r="G105" s="13"/>
      <c r="H105" s="604">
        <v>820.33</v>
      </c>
      <c r="I105" s="602">
        <f t="shared" si="19"/>
        <v>1009.0059</v>
      </c>
      <c r="J105" s="597">
        <f t="shared" si="10"/>
        <v>0.11991515609571768</v>
      </c>
      <c r="K105" s="13"/>
      <c r="L105" s="431" t="s">
        <v>547</v>
      </c>
      <c r="M105" s="431">
        <v>84191900</v>
      </c>
    </row>
    <row r="106" spans="1:13" ht="24" customHeight="1">
      <c r="A106" s="9">
        <v>5906564190131</v>
      </c>
      <c r="B106" s="10" t="s">
        <v>196</v>
      </c>
      <c r="C106" s="27">
        <v>130</v>
      </c>
      <c r="D106" s="12" t="s">
        <v>197</v>
      </c>
      <c r="E106" s="11">
        <v>1008.13</v>
      </c>
      <c r="F106" s="13">
        <f t="shared" si="18"/>
        <v>1239.9999</v>
      </c>
      <c r="G106" s="13"/>
      <c r="H106" s="604">
        <v>897.56</v>
      </c>
      <c r="I106" s="602">
        <f t="shared" si="19"/>
        <v>1103.9987999999998</v>
      </c>
      <c r="J106" s="597">
        <f t="shared" si="10"/>
        <v>0.12318953607558281</v>
      </c>
      <c r="K106" s="13"/>
      <c r="L106" s="431" t="s">
        <v>547</v>
      </c>
      <c r="M106" s="431">
        <v>84191900</v>
      </c>
    </row>
    <row r="107" spans="1:13" ht="24" customHeight="1">
      <c r="A107" s="9">
        <v>5906564190148</v>
      </c>
      <c r="B107" s="10" t="s">
        <v>198</v>
      </c>
      <c r="C107" s="27">
        <v>140</v>
      </c>
      <c r="D107" s="12" t="s">
        <v>199</v>
      </c>
      <c r="E107" s="11">
        <v>1081.3</v>
      </c>
      <c r="F107" s="13">
        <f t="shared" si="18"/>
        <v>1329.999</v>
      </c>
      <c r="G107" s="13"/>
      <c r="H107" s="604">
        <v>968.29</v>
      </c>
      <c r="I107" s="602">
        <f t="shared" si="19"/>
        <v>1190.9966999999999</v>
      </c>
      <c r="J107" s="597">
        <f t="shared" si="10"/>
        <v>0.11671090272542317</v>
      </c>
      <c r="K107" s="13"/>
      <c r="L107" s="431" t="s">
        <v>547</v>
      </c>
      <c r="M107" s="431">
        <v>84191900</v>
      </c>
    </row>
    <row r="108" spans="1:13" ht="24" customHeight="1">
      <c r="A108" s="22">
        <v>5906564191619</v>
      </c>
      <c r="B108" s="3" t="s">
        <v>224</v>
      </c>
      <c r="C108" s="18"/>
      <c r="D108" s="19" t="s">
        <v>225</v>
      </c>
      <c r="E108" s="11">
        <v>73.17</v>
      </c>
      <c r="F108" s="13">
        <f t="shared" si="18"/>
        <v>89.999099999999999</v>
      </c>
      <c r="G108" s="13"/>
      <c r="H108" s="604">
        <v>56.91</v>
      </c>
      <c r="I108" s="602">
        <f t="shared" si="14"/>
        <v>69.999299999999991</v>
      </c>
      <c r="J108" s="597">
        <f t="shared" si="10"/>
        <v>0.28571428571428581</v>
      </c>
      <c r="K108" s="13"/>
      <c r="L108" s="431" t="s">
        <v>548</v>
      </c>
      <c r="M108" s="431">
        <v>73219000</v>
      </c>
    </row>
    <row r="109" spans="1:13" ht="24" customHeight="1">
      <c r="A109" s="22">
        <v>5906564134753</v>
      </c>
      <c r="B109" s="2" t="s">
        <v>226</v>
      </c>
      <c r="C109" s="18"/>
      <c r="D109" s="19" t="s">
        <v>227</v>
      </c>
      <c r="E109" s="11">
        <v>308.94</v>
      </c>
      <c r="F109" s="13">
        <f t="shared" si="18"/>
        <v>379.99619999999999</v>
      </c>
      <c r="G109" s="13"/>
      <c r="H109" s="604">
        <v>238.21</v>
      </c>
      <c r="I109" s="602">
        <f t="shared" si="14"/>
        <v>292.99830000000003</v>
      </c>
      <c r="J109" s="597">
        <f t="shared" si="10"/>
        <v>0.2969228831703119</v>
      </c>
      <c r="K109" s="13"/>
      <c r="L109" s="431" t="s">
        <v>548</v>
      </c>
      <c r="M109" s="431">
        <v>73219000</v>
      </c>
    </row>
    <row r="110" spans="1:13" ht="24" customHeight="1">
      <c r="A110" s="22">
        <v>5906564191695</v>
      </c>
      <c r="B110" s="2" t="s">
        <v>228</v>
      </c>
      <c r="C110" s="18"/>
      <c r="D110" s="19" t="s">
        <v>229</v>
      </c>
      <c r="E110" s="11">
        <v>82.93</v>
      </c>
      <c r="F110" s="13">
        <f t="shared" si="18"/>
        <v>102.0039</v>
      </c>
      <c r="G110" s="13"/>
      <c r="H110" s="604">
        <v>64.23</v>
      </c>
      <c r="I110" s="602">
        <f t="shared" si="14"/>
        <v>79.002899999999997</v>
      </c>
      <c r="J110" s="597">
        <f t="shared" si="10"/>
        <v>0.29114121127199133</v>
      </c>
      <c r="K110" s="13"/>
      <c r="L110" s="431" t="s">
        <v>548</v>
      </c>
      <c r="M110" s="431">
        <v>73219000</v>
      </c>
    </row>
    <row r="111" spans="1:13" ht="24" customHeight="1">
      <c r="A111" s="22">
        <v>5906564134760</v>
      </c>
      <c r="B111" s="2" t="s">
        <v>230</v>
      </c>
      <c r="C111" s="18"/>
      <c r="D111" s="19" t="s">
        <v>231</v>
      </c>
      <c r="E111" s="11">
        <v>308.94</v>
      </c>
      <c r="F111" s="13">
        <f t="shared" si="18"/>
        <v>379.99619999999999</v>
      </c>
      <c r="G111" s="13"/>
      <c r="H111" s="604">
        <v>238.21</v>
      </c>
      <c r="I111" s="602">
        <f t="shared" si="14"/>
        <v>292.99830000000003</v>
      </c>
      <c r="J111" s="597">
        <f t="shared" ref="J111:J129" si="20">E111/H111-1</f>
        <v>0.2969228831703119</v>
      </c>
      <c r="K111" s="13"/>
      <c r="L111" s="431" t="s">
        <v>548</v>
      </c>
      <c r="M111" s="431">
        <v>73219000</v>
      </c>
    </row>
    <row r="112" spans="1:13" ht="24" customHeight="1">
      <c r="A112" s="22">
        <v>5906564191633</v>
      </c>
      <c r="B112" s="2" t="s">
        <v>232</v>
      </c>
      <c r="C112" s="18"/>
      <c r="D112" s="19" t="s">
        <v>233</v>
      </c>
      <c r="E112" s="11">
        <v>87.81</v>
      </c>
      <c r="F112" s="13">
        <f t="shared" si="18"/>
        <v>108.0063</v>
      </c>
      <c r="G112" s="13"/>
      <c r="H112" s="604">
        <v>66.67</v>
      </c>
      <c r="I112" s="602">
        <f t="shared" si="14"/>
        <v>82.004099999999994</v>
      </c>
      <c r="J112" s="597">
        <f t="shared" si="20"/>
        <v>0.31708414579271027</v>
      </c>
      <c r="K112" s="13"/>
      <c r="L112" s="431" t="s">
        <v>548</v>
      </c>
      <c r="M112" s="431">
        <v>73219000</v>
      </c>
    </row>
    <row r="113" spans="1:13" ht="24" customHeight="1">
      <c r="A113" s="22">
        <v>5906564130151</v>
      </c>
      <c r="B113" s="2" t="s">
        <v>234</v>
      </c>
      <c r="C113" s="18"/>
      <c r="D113" s="19" t="s">
        <v>235</v>
      </c>
      <c r="E113" s="11">
        <v>97.56</v>
      </c>
      <c r="F113" s="13">
        <f>E113*1.23</f>
        <v>119.9988</v>
      </c>
      <c r="G113" s="13"/>
      <c r="H113" s="604">
        <v>73.98</v>
      </c>
      <c r="I113" s="602">
        <f>H113*1.23</f>
        <v>90.995400000000004</v>
      </c>
      <c r="J113" s="597">
        <f t="shared" si="20"/>
        <v>0.31873479318734788</v>
      </c>
      <c r="K113" s="13"/>
      <c r="L113" s="431" t="s">
        <v>548</v>
      </c>
      <c r="M113" s="431">
        <v>73219000</v>
      </c>
    </row>
    <row r="114" spans="1:13" ht="24" customHeight="1">
      <c r="A114" s="22">
        <v>5906564191640</v>
      </c>
      <c r="B114" s="2" t="s">
        <v>236</v>
      </c>
      <c r="C114" s="18"/>
      <c r="D114" s="19" t="s">
        <v>237</v>
      </c>
      <c r="E114" s="11">
        <v>86.18</v>
      </c>
      <c r="F114" s="13">
        <f t="shared" ref="F114:F116" si="21">E114*1.23</f>
        <v>106.0014</v>
      </c>
      <c r="G114" s="13"/>
      <c r="H114" s="604">
        <v>65.849999999999994</v>
      </c>
      <c r="I114" s="602">
        <f t="shared" si="14"/>
        <v>80.995499999999993</v>
      </c>
      <c r="J114" s="597">
        <f t="shared" si="20"/>
        <v>0.30873196659073665</v>
      </c>
      <c r="K114" s="13"/>
      <c r="L114" s="431" t="s">
        <v>548</v>
      </c>
      <c r="M114" s="431">
        <v>73219000</v>
      </c>
    </row>
    <row r="115" spans="1:13" ht="24" customHeight="1">
      <c r="A115" s="22">
        <v>5906564130168</v>
      </c>
      <c r="B115" s="2" t="s">
        <v>238</v>
      </c>
      <c r="C115" s="18"/>
      <c r="D115" s="19" t="s">
        <v>239</v>
      </c>
      <c r="E115" s="11">
        <v>113.82</v>
      </c>
      <c r="F115" s="13">
        <f t="shared" si="21"/>
        <v>139.99859999999998</v>
      </c>
      <c r="G115" s="13"/>
      <c r="H115" s="604">
        <v>85.36</v>
      </c>
      <c r="I115" s="602">
        <f t="shared" si="14"/>
        <v>104.9928</v>
      </c>
      <c r="J115" s="597">
        <f t="shared" si="20"/>
        <v>0.33341143392689787</v>
      </c>
      <c r="K115" s="13"/>
      <c r="L115" s="431" t="s">
        <v>548</v>
      </c>
      <c r="M115" s="431">
        <v>73219000</v>
      </c>
    </row>
    <row r="116" spans="1:13" ht="24" customHeight="1">
      <c r="A116" s="22">
        <v>5906564132261</v>
      </c>
      <c r="B116" s="2" t="s">
        <v>240</v>
      </c>
      <c r="C116" s="18"/>
      <c r="D116" s="19" t="s">
        <v>241</v>
      </c>
      <c r="E116" s="11">
        <v>122.77</v>
      </c>
      <c r="F116" s="13">
        <f t="shared" si="21"/>
        <v>151.00709999999998</v>
      </c>
      <c r="G116" s="13"/>
      <c r="H116" s="604">
        <v>95.12</v>
      </c>
      <c r="I116" s="602">
        <f t="shared" si="14"/>
        <v>116.99760000000001</v>
      </c>
      <c r="J116" s="597">
        <f t="shared" si="20"/>
        <v>0.29068544995794765</v>
      </c>
      <c r="K116" s="13"/>
      <c r="L116" s="431" t="s">
        <v>548</v>
      </c>
      <c r="M116" s="431">
        <v>73219000</v>
      </c>
    </row>
    <row r="117" spans="1:13" ht="24" customHeight="1">
      <c r="A117" s="22">
        <v>5906564132315</v>
      </c>
      <c r="B117" s="2" t="s">
        <v>242</v>
      </c>
      <c r="C117" s="18"/>
      <c r="D117" s="19" t="s">
        <v>243</v>
      </c>
      <c r="E117" s="11">
        <v>943.09</v>
      </c>
      <c r="F117" s="13">
        <f>E117*1.23</f>
        <v>1160.0007000000001</v>
      </c>
      <c r="G117" s="13"/>
      <c r="H117" s="604">
        <v>841.46</v>
      </c>
      <c r="I117" s="602">
        <f>H117*1.23</f>
        <v>1034.9957999999999</v>
      </c>
      <c r="J117" s="597">
        <f t="shared" si="20"/>
        <v>0.12077817127373858</v>
      </c>
      <c r="K117" s="13"/>
      <c r="L117" s="431" t="s">
        <v>548</v>
      </c>
      <c r="M117" s="431">
        <v>73219000</v>
      </c>
    </row>
    <row r="118" spans="1:13" ht="24" customHeight="1">
      <c r="A118" s="22">
        <v>5906564134777</v>
      </c>
      <c r="B118" s="2" t="s">
        <v>244</v>
      </c>
      <c r="C118" s="18"/>
      <c r="D118" s="19" t="s">
        <v>245</v>
      </c>
      <c r="E118" s="11">
        <v>1300.81</v>
      </c>
      <c r="F118" s="13">
        <f>E118*1.23</f>
        <v>1599.9963</v>
      </c>
      <c r="G118" s="13"/>
      <c r="H118" s="604">
        <v>1251.22</v>
      </c>
      <c r="I118" s="602">
        <f>H118*1.23</f>
        <v>1539.0006000000001</v>
      </c>
      <c r="J118" s="597">
        <f t="shared" si="20"/>
        <v>3.9633317881747399E-2</v>
      </c>
      <c r="K118" s="13"/>
      <c r="L118" s="431" t="s">
        <v>548</v>
      </c>
      <c r="M118" s="431">
        <v>73219000</v>
      </c>
    </row>
    <row r="119" spans="1:13" ht="24" customHeight="1">
      <c r="A119" s="22">
        <v>5906564131936</v>
      </c>
      <c r="B119" s="2" t="s">
        <v>246</v>
      </c>
      <c r="C119" s="18"/>
      <c r="D119" s="12" t="s">
        <v>247</v>
      </c>
      <c r="E119" s="11">
        <v>252.03</v>
      </c>
      <c r="F119" s="13">
        <f t="shared" ref="F119:F123" si="22">E119*1.23</f>
        <v>309.99689999999998</v>
      </c>
      <c r="G119" s="13"/>
      <c r="H119" s="604">
        <v>243.9</v>
      </c>
      <c r="I119" s="602">
        <f t="shared" si="14"/>
        <v>299.99700000000001</v>
      </c>
      <c r="J119" s="597">
        <f t="shared" si="20"/>
        <v>3.3333333333333215E-2</v>
      </c>
      <c r="K119" s="13"/>
      <c r="L119" s="431" t="s">
        <v>559</v>
      </c>
      <c r="M119" s="431">
        <v>85168020</v>
      </c>
    </row>
    <row r="120" spans="1:13" ht="24" customHeight="1">
      <c r="A120" s="22">
        <v>5906564131943</v>
      </c>
      <c r="B120" s="2" t="s">
        <v>248</v>
      </c>
      <c r="C120" s="18"/>
      <c r="D120" s="12" t="s">
        <v>249</v>
      </c>
      <c r="E120" s="11">
        <v>268.29000000000002</v>
      </c>
      <c r="F120" s="13">
        <f t="shared" si="22"/>
        <v>329.99670000000003</v>
      </c>
      <c r="G120" s="13"/>
      <c r="H120" s="604">
        <v>255.29</v>
      </c>
      <c r="I120" s="602">
        <f t="shared" si="14"/>
        <v>314.00669999999997</v>
      </c>
      <c r="J120" s="597">
        <f t="shared" si="20"/>
        <v>5.0922480316502927E-2</v>
      </c>
      <c r="K120" s="13"/>
      <c r="L120" s="431" t="s">
        <v>559</v>
      </c>
      <c r="M120" s="431">
        <v>85168020</v>
      </c>
    </row>
    <row r="121" spans="1:13" ht="24" customHeight="1">
      <c r="A121" s="22">
        <v>5906564131950</v>
      </c>
      <c r="B121" s="2" t="s">
        <v>250</v>
      </c>
      <c r="C121" s="18"/>
      <c r="D121" s="12" t="s">
        <v>251</v>
      </c>
      <c r="E121" s="11">
        <v>374.8</v>
      </c>
      <c r="F121" s="13">
        <f t="shared" si="22"/>
        <v>461.00400000000002</v>
      </c>
      <c r="G121" s="13"/>
      <c r="H121" s="604">
        <v>356.91</v>
      </c>
      <c r="I121" s="602">
        <f t="shared" si="14"/>
        <v>438.99930000000001</v>
      </c>
      <c r="J121" s="597">
        <f t="shared" si="20"/>
        <v>5.0124681292202489E-2</v>
      </c>
      <c r="K121" s="13"/>
      <c r="L121" s="431" t="s">
        <v>559</v>
      </c>
      <c r="M121" s="431">
        <v>85168020</v>
      </c>
    </row>
    <row r="122" spans="1:13" ht="24" customHeight="1">
      <c r="A122" s="22">
        <v>5906564131967</v>
      </c>
      <c r="B122" s="2" t="s">
        <v>252</v>
      </c>
      <c r="C122" s="18"/>
      <c r="D122" s="12" t="s">
        <v>253</v>
      </c>
      <c r="E122" s="11">
        <v>1178.8599999999999</v>
      </c>
      <c r="F122" s="13">
        <f t="shared" si="22"/>
        <v>1449.9977999999999</v>
      </c>
      <c r="G122" s="13"/>
      <c r="H122" s="604">
        <v>1134.96</v>
      </c>
      <c r="I122" s="602">
        <f t="shared" si="14"/>
        <v>1396.0008</v>
      </c>
      <c r="J122" s="597">
        <f t="shared" si="20"/>
        <v>3.8679777260872461E-2</v>
      </c>
      <c r="K122" s="13"/>
      <c r="L122" s="431" t="s">
        <v>559</v>
      </c>
      <c r="M122" s="431">
        <v>85168020</v>
      </c>
    </row>
    <row r="123" spans="1:13" ht="24" customHeight="1">
      <c r="A123" s="22">
        <v>5906564131974</v>
      </c>
      <c r="B123" s="2" t="s">
        <v>254</v>
      </c>
      <c r="C123" s="18"/>
      <c r="D123" s="12" t="s">
        <v>255</v>
      </c>
      <c r="E123" s="11">
        <v>1252.03</v>
      </c>
      <c r="F123" s="13">
        <f t="shared" si="22"/>
        <v>1539.9968999999999</v>
      </c>
      <c r="G123" s="13"/>
      <c r="H123" s="604">
        <v>1200.81</v>
      </c>
      <c r="I123" s="602">
        <f t="shared" si="14"/>
        <v>1476.9963</v>
      </c>
      <c r="J123" s="597">
        <f t="shared" si="20"/>
        <v>4.2654541517808786E-2</v>
      </c>
      <c r="K123" s="13"/>
      <c r="L123" s="431" t="s">
        <v>559</v>
      </c>
      <c r="M123" s="431">
        <v>85168020</v>
      </c>
    </row>
    <row r="124" spans="1:13" ht="24" customHeight="1">
      <c r="A124" s="22">
        <v>5906564131004</v>
      </c>
      <c r="B124" s="23" t="s">
        <v>256</v>
      </c>
      <c r="C124" s="11"/>
      <c r="D124" s="12" t="s">
        <v>257</v>
      </c>
      <c r="E124" s="11">
        <v>56.91</v>
      </c>
      <c r="F124" s="13">
        <f>E124*1.23</f>
        <v>69.999299999999991</v>
      </c>
      <c r="G124" s="13"/>
      <c r="H124" s="604">
        <v>47.97</v>
      </c>
      <c r="I124" s="602">
        <f>H124*1.23</f>
        <v>59.003099999999996</v>
      </c>
      <c r="J124" s="597">
        <f t="shared" si="20"/>
        <v>0.18636647904940573</v>
      </c>
      <c r="K124" s="13"/>
      <c r="L124" s="431" t="s">
        <v>549</v>
      </c>
      <c r="M124" s="431">
        <v>82041100</v>
      </c>
    </row>
    <row r="125" spans="1:13" ht="24" customHeight="1">
      <c r="A125" s="22">
        <v>5906564133275</v>
      </c>
      <c r="B125" s="23" t="s">
        <v>258</v>
      </c>
      <c r="C125" s="11"/>
      <c r="D125" s="12" t="s">
        <v>259</v>
      </c>
      <c r="E125" s="11">
        <v>81.3</v>
      </c>
      <c r="F125" s="13">
        <f t="shared" ref="F125:F127" si="23">E125*1.23</f>
        <v>99.998999999999995</v>
      </c>
      <c r="G125" s="13"/>
      <c r="H125" s="604">
        <v>76.42</v>
      </c>
      <c r="I125" s="602">
        <f t="shared" si="14"/>
        <v>93.996600000000001</v>
      </c>
      <c r="J125" s="597">
        <f t="shared" si="20"/>
        <v>6.3857628892959983E-2</v>
      </c>
      <c r="K125" s="13"/>
      <c r="L125" s="431" t="s">
        <v>549</v>
      </c>
      <c r="M125" s="431">
        <v>82041100</v>
      </c>
    </row>
    <row r="126" spans="1:13" ht="24" customHeight="1">
      <c r="A126" s="22">
        <v>5906564131820</v>
      </c>
      <c r="B126" s="23" t="s">
        <v>260</v>
      </c>
      <c r="C126" s="11"/>
      <c r="D126" s="12" t="s">
        <v>261</v>
      </c>
      <c r="E126" s="11">
        <v>325.2</v>
      </c>
      <c r="F126" s="13">
        <f t="shared" si="23"/>
        <v>399.99599999999998</v>
      </c>
      <c r="G126" s="13"/>
      <c r="H126" s="604">
        <v>314.64</v>
      </c>
      <c r="I126" s="602">
        <f t="shared" si="14"/>
        <v>387.00719999999995</v>
      </c>
      <c r="J126" s="597">
        <f t="shared" si="20"/>
        <v>3.3562166285278527E-2</v>
      </c>
      <c r="K126" s="13"/>
      <c r="L126" s="431" t="s">
        <v>548</v>
      </c>
      <c r="M126" s="431">
        <v>73219000</v>
      </c>
    </row>
    <row r="127" spans="1:13" ht="24" customHeight="1">
      <c r="A127" s="22">
        <v>5906564134784</v>
      </c>
      <c r="B127" s="23" t="s">
        <v>262</v>
      </c>
      <c r="C127" s="11"/>
      <c r="D127" s="12" t="s">
        <v>263</v>
      </c>
      <c r="E127" s="11">
        <v>406.5</v>
      </c>
      <c r="F127" s="13">
        <f t="shared" si="23"/>
        <v>499.995</v>
      </c>
      <c r="G127" s="13"/>
      <c r="H127" s="604">
        <v>388.62</v>
      </c>
      <c r="I127" s="602">
        <f t="shared" si="14"/>
        <v>478.00259999999997</v>
      </c>
      <c r="J127" s="597">
        <f t="shared" si="20"/>
        <v>4.6008954763007592E-2</v>
      </c>
      <c r="K127" s="13"/>
      <c r="L127" s="431" t="s">
        <v>548</v>
      </c>
      <c r="M127" s="431">
        <v>73219000</v>
      </c>
    </row>
    <row r="128" spans="1:13" ht="24" customHeight="1">
      <c r="A128" s="22">
        <v>5906564191510</v>
      </c>
      <c r="B128" s="23" t="s">
        <v>264</v>
      </c>
      <c r="C128" s="11"/>
      <c r="D128" s="12" t="s">
        <v>265</v>
      </c>
      <c r="E128" s="11">
        <v>92.68</v>
      </c>
      <c r="F128" s="13">
        <f>E128*1.23</f>
        <v>113.99640000000001</v>
      </c>
      <c r="G128" s="13"/>
      <c r="H128" s="604">
        <v>88.62</v>
      </c>
      <c r="I128" s="602">
        <f>H128*1.23</f>
        <v>109.0026</v>
      </c>
      <c r="J128" s="597">
        <f t="shared" si="20"/>
        <v>4.5813586097946279E-2</v>
      </c>
      <c r="K128" s="13"/>
      <c r="L128" s="431" t="s">
        <v>548</v>
      </c>
      <c r="M128" s="431">
        <v>73219000</v>
      </c>
    </row>
    <row r="129" spans="1:13" ht="24" customHeight="1">
      <c r="A129" s="22">
        <v>5906564134746</v>
      </c>
      <c r="B129" s="23" t="s">
        <v>266</v>
      </c>
      <c r="C129" s="11"/>
      <c r="D129" s="12" t="s">
        <v>267</v>
      </c>
      <c r="E129" s="11">
        <v>203.25</v>
      </c>
      <c r="F129" s="13">
        <f t="shared" ref="F129" si="24">E129*1.23</f>
        <v>249.9975</v>
      </c>
      <c r="G129" s="13"/>
      <c r="H129" s="604">
        <v>193.5</v>
      </c>
      <c r="I129" s="602">
        <f t="shared" si="14"/>
        <v>238.005</v>
      </c>
      <c r="J129" s="597">
        <f t="shared" si="20"/>
        <v>5.0387596899224896E-2</v>
      </c>
      <c r="K129" s="13"/>
      <c r="L129" s="431" t="s">
        <v>548</v>
      </c>
      <c r="M129" s="431">
        <v>73219000</v>
      </c>
    </row>
    <row r="130" spans="1:13" ht="24" customHeight="1">
      <c r="A130" s="22"/>
      <c r="B130" s="23"/>
      <c r="C130" s="11"/>
      <c r="D130" s="12"/>
      <c r="E130" s="11"/>
      <c r="F130" s="13"/>
      <c r="G130" s="13"/>
      <c r="H130" s="604"/>
      <c r="I130" s="602"/>
      <c r="J130" s="597"/>
      <c r="K130" s="13"/>
      <c r="L130" s="433"/>
      <c r="M130" s="434"/>
    </row>
    <row r="131" spans="1:13" s="29" customFormat="1" ht="24" customHeight="1">
      <c r="A131" s="30" t="s">
        <v>296</v>
      </c>
      <c r="B131" s="412"/>
      <c r="C131" s="411"/>
      <c r="D131" s="412"/>
      <c r="E131" s="413"/>
      <c r="F131" s="415"/>
      <c r="G131" s="415"/>
      <c r="H131" s="598"/>
      <c r="I131" s="603"/>
      <c r="J131" s="610"/>
      <c r="K131" s="415"/>
      <c r="L131" s="435"/>
      <c r="M131" s="436"/>
    </row>
    <row r="132" spans="1:13" ht="24" customHeight="1">
      <c r="A132" s="23" t="s">
        <v>1</v>
      </c>
      <c r="B132" s="10" t="s">
        <v>2</v>
      </c>
      <c r="C132" s="4" t="s">
        <v>3</v>
      </c>
      <c r="D132" s="5" t="s">
        <v>4</v>
      </c>
      <c r="E132" s="4" t="s">
        <v>5</v>
      </c>
      <c r="F132" s="13" t="s">
        <v>6</v>
      </c>
      <c r="G132" s="13"/>
      <c r="H132" s="600" t="s">
        <v>5</v>
      </c>
      <c r="I132" s="602" t="s">
        <v>6</v>
      </c>
      <c r="J132" s="609" t="s">
        <v>599</v>
      </c>
      <c r="K132" s="13"/>
      <c r="L132" s="430" t="s">
        <v>542</v>
      </c>
      <c r="M132" s="430" t="s">
        <v>543</v>
      </c>
    </row>
    <row r="133" spans="1:13" ht="24" customHeight="1">
      <c r="A133" s="9">
        <v>5906564134531</v>
      </c>
      <c r="B133" s="10" t="s">
        <v>297</v>
      </c>
      <c r="C133" s="11" t="s">
        <v>298</v>
      </c>
      <c r="D133" s="12" t="s">
        <v>299</v>
      </c>
      <c r="E133" s="14">
        <v>4105.6899999999996</v>
      </c>
      <c r="F133" s="13">
        <f t="shared" ref="F133:F157" si="25">E133*1.23</f>
        <v>5049.9986999999992</v>
      </c>
      <c r="G133" s="13"/>
      <c r="H133" s="601">
        <v>4105.6899999999996</v>
      </c>
      <c r="I133" s="602">
        <f t="shared" ref="I133:I157" si="26">H133*1.23</f>
        <v>5049.9986999999992</v>
      </c>
      <c r="J133" s="597">
        <f t="shared" ref="J133:J157" si="27">E133/H133-1</f>
        <v>0</v>
      </c>
      <c r="K133" s="13"/>
      <c r="L133" s="437" t="s">
        <v>564</v>
      </c>
      <c r="M133" s="437">
        <v>84031090</v>
      </c>
    </row>
    <row r="134" spans="1:13" ht="24" customHeight="1">
      <c r="A134" s="9">
        <v>5906564134548</v>
      </c>
      <c r="B134" s="10" t="s">
        <v>300</v>
      </c>
      <c r="C134" s="11" t="s">
        <v>301</v>
      </c>
      <c r="D134" s="12" t="s">
        <v>302</v>
      </c>
      <c r="E134" s="14">
        <v>4105.6899999999996</v>
      </c>
      <c r="F134" s="13">
        <f t="shared" si="25"/>
        <v>5049.9986999999992</v>
      </c>
      <c r="G134" s="13"/>
      <c r="H134" s="601">
        <v>4105.6899999999996</v>
      </c>
      <c r="I134" s="602">
        <f t="shared" si="26"/>
        <v>5049.9986999999992</v>
      </c>
      <c r="J134" s="597">
        <f t="shared" si="27"/>
        <v>0</v>
      </c>
      <c r="K134" s="13"/>
      <c r="L134" s="437" t="s">
        <v>564</v>
      </c>
      <c r="M134" s="437">
        <v>84031090</v>
      </c>
    </row>
    <row r="135" spans="1:13" ht="24" customHeight="1">
      <c r="A135" s="9">
        <v>5906564134517</v>
      </c>
      <c r="B135" s="10" t="s">
        <v>303</v>
      </c>
      <c r="C135" s="11" t="s">
        <v>298</v>
      </c>
      <c r="D135" s="12" t="s">
        <v>304</v>
      </c>
      <c r="E135" s="14">
        <v>3845.53</v>
      </c>
      <c r="F135" s="13">
        <f t="shared" si="25"/>
        <v>4730.0019000000002</v>
      </c>
      <c r="G135" s="13"/>
      <c r="H135" s="601">
        <v>3845.53</v>
      </c>
      <c r="I135" s="602">
        <f t="shared" si="26"/>
        <v>4730.0019000000002</v>
      </c>
      <c r="J135" s="597">
        <f t="shared" si="27"/>
        <v>0</v>
      </c>
      <c r="K135" s="13"/>
      <c r="L135" s="437" t="s">
        <v>564</v>
      </c>
      <c r="M135" s="437">
        <v>84031090</v>
      </c>
    </row>
    <row r="136" spans="1:13" ht="24" customHeight="1">
      <c r="A136" s="9">
        <v>5906564134524</v>
      </c>
      <c r="B136" s="10" t="s">
        <v>305</v>
      </c>
      <c r="C136" s="11" t="s">
        <v>301</v>
      </c>
      <c r="D136" s="12" t="s">
        <v>306</v>
      </c>
      <c r="E136" s="14">
        <v>3845.53</v>
      </c>
      <c r="F136" s="13">
        <f t="shared" si="25"/>
        <v>4730.0019000000002</v>
      </c>
      <c r="G136" s="13"/>
      <c r="H136" s="601">
        <v>3845.53</v>
      </c>
      <c r="I136" s="602">
        <f t="shared" si="26"/>
        <v>4730.0019000000002</v>
      </c>
      <c r="J136" s="597">
        <f t="shared" si="27"/>
        <v>0</v>
      </c>
      <c r="K136" s="13"/>
      <c r="L136" s="437" t="s">
        <v>564</v>
      </c>
      <c r="M136" s="437">
        <v>84031090</v>
      </c>
    </row>
    <row r="137" spans="1:13" ht="24" customHeight="1">
      <c r="A137" s="9">
        <v>5906564134647</v>
      </c>
      <c r="B137" s="10" t="s">
        <v>307</v>
      </c>
      <c r="C137" s="11" t="s">
        <v>298</v>
      </c>
      <c r="D137" s="12" t="s">
        <v>308</v>
      </c>
      <c r="E137" s="14">
        <v>3743.9</v>
      </c>
      <c r="F137" s="13">
        <f t="shared" si="25"/>
        <v>4604.9970000000003</v>
      </c>
      <c r="G137" s="13"/>
      <c r="H137" s="601">
        <v>3743.9</v>
      </c>
      <c r="I137" s="602">
        <f t="shared" si="26"/>
        <v>4604.9970000000003</v>
      </c>
      <c r="J137" s="597">
        <f t="shared" si="27"/>
        <v>0</v>
      </c>
      <c r="K137" s="13"/>
      <c r="L137" s="437" t="s">
        <v>564</v>
      </c>
      <c r="M137" s="437">
        <v>84031090</v>
      </c>
    </row>
    <row r="138" spans="1:13" ht="24" customHeight="1">
      <c r="A138" s="9">
        <v>5906564134654</v>
      </c>
      <c r="B138" s="10" t="s">
        <v>309</v>
      </c>
      <c r="C138" s="11" t="s">
        <v>301</v>
      </c>
      <c r="D138" s="12" t="s">
        <v>310</v>
      </c>
      <c r="E138" s="14">
        <v>3743.9</v>
      </c>
      <c r="F138" s="13">
        <f t="shared" si="25"/>
        <v>4604.9970000000003</v>
      </c>
      <c r="G138" s="13"/>
      <c r="H138" s="601">
        <v>3743.9</v>
      </c>
      <c r="I138" s="602">
        <f t="shared" si="26"/>
        <v>4604.9970000000003</v>
      </c>
      <c r="J138" s="597">
        <f t="shared" si="27"/>
        <v>0</v>
      </c>
      <c r="K138" s="13"/>
      <c r="L138" s="437" t="s">
        <v>564</v>
      </c>
      <c r="M138" s="437">
        <v>84031090</v>
      </c>
    </row>
    <row r="139" spans="1:13" ht="24" customHeight="1">
      <c r="A139" s="9">
        <v>5906564134623</v>
      </c>
      <c r="B139" s="10" t="s">
        <v>311</v>
      </c>
      <c r="C139" s="11" t="s">
        <v>298</v>
      </c>
      <c r="D139" s="12" t="s">
        <v>312</v>
      </c>
      <c r="E139" s="14">
        <v>3495.94</v>
      </c>
      <c r="F139" s="13">
        <f t="shared" si="25"/>
        <v>4300.0061999999998</v>
      </c>
      <c r="G139" s="13"/>
      <c r="H139" s="601">
        <v>3495.94</v>
      </c>
      <c r="I139" s="602">
        <f t="shared" si="26"/>
        <v>4300.0061999999998</v>
      </c>
      <c r="J139" s="597">
        <f t="shared" si="27"/>
        <v>0</v>
      </c>
      <c r="K139" s="13"/>
      <c r="L139" s="437" t="s">
        <v>564</v>
      </c>
      <c r="M139" s="437">
        <v>84031090</v>
      </c>
    </row>
    <row r="140" spans="1:13" ht="24" customHeight="1">
      <c r="A140" s="9">
        <v>5906564134630</v>
      </c>
      <c r="B140" s="10" t="s">
        <v>313</v>
      </c>
      <c r="C140" s="11" t="s">
        <v>301</v>
      </c>
      <c r="D140" s="12" t="s">
        <v>314</v>
      </c>
      <c r="E140" s="14">
        <v>3495.94</v>
      </c>
      <c r="F140" s="13">
        <f t="shared" si="25"/>
        <v>4300.0061999999998</v>
      </c>
      <c r="G140" s="13"/>
      <c r="H140" s="601">
        <v>3495.94</v>
      </c>
      <c r="I140" s="602">
        <f t="shared" si="26"/>
        <v>4300.0061999999998</v>
      </c>
      <c r="J140" s="597">
        <f t="shared" si="27"/>
        <v>0</v>
      </c>
      <c r="K140" s="13"/>
      <c r="L140" s="437" t="s">
        <v>564</v>
      </c>
      <c r="M140" s="437">
        <v>84031090</v>
      </c>
    </row>
    <row r="141" spans="1:13" ht="24" customHeight="1">
      <c r="A141" s="17">
        <v>5906564134173</v>
      </c>
      <c r="B141" s="10" t="s">
        <v>315</v>
      </c>
      <c r="C141" s="11" t="s">
        <v>298</v>
      </c>
      <c r="D141" s="12" t="s">
        <v>316</v>
      </c>
      <c r="E141" s="14">
        <v>9796.75</v>
      </c>
      <c r="F141" s="13">
        <f t="shared" si="25"/>
        <v>12050.002500000001</v>
      </c>
      <c r="G141" s="13"/>
      <c r="H141" s="601">
        <v>9796.75</v>
      </c>
      <c r="I141" s="602">
        <f t="shared" si="26"/>
        <v>12050.002500000001</v>
      </c>
      <c r="J141" s="597">
        <f t="shared" si="27"/>
        <v>0</v>
      </c>
      <c r="K141" s="13"/>
      <c r="L141" s="437" t="s">
        <v>564</v>
      </c>
      <c r="M141" s="437">
        <v>84031090</v>
      </c>
    </row>
    <row r="142" spans="1:13" ht="24" customHeight="1">
      <c r="A142" s="17">
        <v>5906564134180</v>
      </c>
      <c r="B142" s="10" t="s">
        <v>317</v>
      </c>
      <c r="C142" s="11" t="s">
        <v>301</v>
      </c>
      <c r="D142" s="12" t="s">
        <v>318</v>
      </c>
      <c r="E142" s="14">
        <v>9796.75</v>
      </c>
      <c r="F142" s="13">
        <f t="shared" si="25"/>
        <v>12050.002500000001</v>
      </c>
      <c r="G142" s="13"/>
      <c r="H142" s="601">
        <v>9796.75</v>
      </c>
      <c r="I142" s="602">
        <f t="shared" si="26"/>
        <v>12050.002500000001</v>
      </c>
      <c r="J142" s="597">
        <f t="shared" si="27"/>
        <v>0</v>
      </c>
      <c r="K142" s="13"/>
      <c r="L142" s="437" t="s">
        <v>564</v>
      </c>
      <c r="M142" s="437">
        <v>84031090</v>
      </c>
    </row>
    <row r="143" spans="1:13" ht="24" customHeight="1">
      <c r="A143" s="9">
        <v>5906564028007</v>
      </c>
      <c r="B143" s="10" t="s">
        <v>319</v>
      </c>
      <c r="C143" s="11" t="s">
        <v>320</v>
      </c>
      <c r="D143" s="12" t="s">
        <v>321</v>
      </c>
      <c r="E143" s="14">
        <v>6065.04</v>
      </c>
      <c r="F143" s="13">
        <f t="shared" si="25"/>
        <v>7459.9992000000002</v>
      </c>
      <c r="G143" s="13"/>
      <c r="H143" s="601">
        <v>6065.04</v>
      </c>
      <c r="I143" s="602">
        <f t="shared" si="26"/>
        <v>7459.9992000000002</v>
      </c>
      <c r="J143" s="597">
        <f t="shared" si="27"/>
        <v>0</v>
      </c>
      <c r="K143" s="13"/>
      <c r="L143" s="437" t="s">
        <v>564</v>
      </c>
      <c r="M143" s="437">
        <v>84031090</v>
      </c>
    </row>
    <row r="144" spans="1:13" ht="24" customHeight="1">
      <c r="A144" s="9">
        <v>5906564028014</v>
      </c>
      <c r="B144" s="10" t="s">
        <v>322</v>
      </c>
      <c r="C144" s="11" t="s">
        <v>323</v>
      </c>
      <c r="D144" s="12" t="s">
        <v>324</v>
      </c>
      <c r="E144" s="14">
        <v>6154.47</v>
      </c>
      <c r="F144" s="13">
        <f t="shared" si="25"/>
        <v>7569.9980999999998</v>
      </c>
      <c r="G144" s="13"/>
      <c r="H144" s="601">
        <v>6154.47</v>
      </c>
      <c r="I144" s="602">
        <f t="shared" si="26"/>
        <v>7569.9980999999998</v>
      </c>
      <c r="J144" s="597">
        <f t="shared" si="27"/>
        <v>0</v>
      </c>
      <c r="K144" s="13"/>
      <c r="L144" s="437" t="s">
        <v>564</v>
      </c>
      <c r="M144" s="437">
        <v>84031090</v>
      </c>
    </row>
    <row r="145" spans="1:13" ht="24" customHeight="1">
      <c r="A145" s="9">
        <v>5906564028021</v>
      </c>
      <c r="B145" s="10" t="s">
        <v>325</v>
      </c>
      <c r="C145" s="11" t="s">
        <v>326</v>
      </c>
      <c r="D145" s="12" t="s">
        <v>327</v>
      </c>
      <c r="E145" s="14">
        <v>6357.72</v>
      </c>
      <c r="F145" s="13">
        <f t="shared" si="25"/>
        <v>7819.9956000000002</v>
      </c>
      <c r="G145" s="13"/>
      <c r="H145" s="601">
        <v>6357.72</v>
      </c>
      <c r="I145" s="602">
        <f t="shared" si="26"/>
        <v>7819.9956000000002</v>
      </c>
      <c r="J145" s="597">
        <f t="shared" si="27"/>
        <v>0</v>
      </c>
      <c r="K145" s="13"/>
      <c r="L145" s="437" t="s">
        <v>564</v>
      </c>
      <c r="M145" s="437">
        <v>84031090</v>
      </c>
    </row>
    <row r="146" spans="1:13" ht="24" customHeight="1">
      <c r="A146" s="9">
        <v>5906564028038</v>
      </c>
      <c r="B146" s="10" t="s">
        <v>328</v>
      </c>
      <c r="C146" s="11" t="s">
        <v>329</v>
      </c>
      <c r="D146" s="12" t="s">
        <v>330</v>
      </c>
      <c r="E146" s="14">
        <v>6463.42</v>
      </c>
      <c r="F146" s="13">
        <f t="shared" si="25"/>
        <v>7950.0065999999997</v>
      </c>
      <c r="G146" s="13"/>
      <c r="H146" s="601">
        <v>6463.42</v>
      </c>
      <c r="I146" s="602">
        <f t="shared" si="26"/>
        <v>7950.0065999999997</v>
      </c>
      <c r="J146" s="597">
        <f t="shared" si="27"/>
        <v>0</v>
      </c>
      <c r="K146" s="13"/>
      <c r="L146" s="437" t="s">
        <v>564</v>
      </c>
      <c r="M146" s="437">
        <v>84031090</v>
      </c>
    </row>
    <row r="147" spans="1:13" ht="24" customHeight="1">
      <c r="A147" s="25">
        <v>5906564028106</v>
      </c>
      <c r="B147" s="10" t="s">
        <v>331</v>
      </c>
      <c r="C147" s="11" t="s">
        <v>320</v>
      </c>
      <c r="D147" s="12" t="s">
        <v>332</v>
      </c>
      <c r="E147" s="14">
        <v>6829.27</v>
      </c>
      <c r="F147" s="13">
        <f t="shared" si="25"/>
        <v>8400.0020999999997</v>
      </c>
      <c r="G147" s="13"/>
      <c r="H147" s="601">
        <v>6829.27</v>
      </c>
      <c r="I147" s="602">
        <f t="shared" si="26"/>
        <v>8400.0020999999997</v>
      </c>
      <c r="J147" s="597">
        <f t="shared" si="27"/>
        <v>0</v>
      </c>
      <c r="K147" s="13"/>
      <c r="L147" s="437" t="s">
        <v>564</v>
      </c>
      <c r="M147" s="437">
        <v>84031090</v>
      </c>
    </row>
    <row r="148" spans="1:13" ht="24" customHeight="1">
      <c r="A148" s="25">
        <v>5906564028113</v>
      </c>
      <c r="B148" s="10" t="s">
        <v>333</v>
      </c>
      <c r="C148" s="11" t="s">
        <v>323</v>
      </c>
      <c r="D148" s="12" t="s">
        <v>334</v>
      </c>
      <c r="E148" s="14">
        <v>7016.26</v>
      </c>
      <c r="F148" s="13">
        <f t="shared" si="25"/>
        <v>8629.9997999999996</v>
      </c>
      <c r="G148" s="13"/>
      <c r="H148" s="601">
        <v>7016.26</v>
      </c>
      <c r="I148" s="602">
        <f t="shared" si="26"/>
        <v>8629.9997999999996</v>
      </c>
      <c r="J148" s="597">
        <f t="shared" si="27"/>
        <v>0</v>
      </c>
      <c r="K148" s="13"/>
      <c r="L148" s="437" t="s">
        <v>564</v>
      </c>
      <c r="M148" s="437">
        <v>84031090</v>
      </c>
    </row>
    <row r="149" spans="1:13" ht="24" customHeight="1">
      <c r="A149" s="25">
        <v>5906564028120</v>
      </c>
      <c r="B149" s="10" t="s">
        <v>335</v>
      </c>
      <c r="C149" s="11" t="s">
        <v>326</v>
      </c>
      <c r="D149" s="12" t="s">
        <v>336</v>
      </c>
      <c r="E149" s="14">
        <v>7227.64</v>
      </c>
      <c r="F149" s="13">
        <f t="shared" si="25"/>
        <v>8889.9971999999998</v>
      </c>
      <c r="G149" s="13"/>
      <c r="H149" s="601">
        <v>7227.64</v>
      </c>
      <c r="I149" s="602">
        <f t="shared" si="26"/>
        <v>8889.9971999999998</v>
      </c>
      <c r="J149" s="597">
        <f t="shared" si="27"/>
        <v>0</v>
      </c>
      <c r="K149" s="13"/>
      <c r="L149" s="437" t="s">
        <v>564</v>
      </c>
      <c r="M149" s="437">
        <v>84031090</v>
      </c>
    </row>
    <row r="150" spans="1:13" ht="24" customHeight="1">
      <c r="A150" s="25">
        <v>5906564028137</v>
      </c>
      <c r="B150" s="10" t="s">
        <v>337</v>
      </c>
      <c r="C150" s="11" t="s">
        <v>329</v>
      </c>
      <c r="D150" s="12" t="s">
        <v>338</v>
      </c>
      <c r="E150" s="14">
        <v>7422.76</v>
      </c>
      <c r="F150" s="13">
        <f t="shared" si="25"/>
        <v>9129.9948000000004</v>
      </c>
      <c r="G150" s="13"/>
      <c r="H150" s="601">
        <v>7422.76</v>
      </c>
      <c r="I150" s="602">
        <f t="shared" si="26"/>
        <v>9129.9948000000004</v>
      </c>
      <c r="J150" s="597">
        <f t="shared" si="27"/>
        <v>0</v>
      </c>
      <c r="K150" s="13"/>
      <c r="L150" s="437" t="s">
        <v>564</v>
      </c>
      <c r="M150" s="437">
        <v>84031090</v>
      </c>
    </row>
    <row r="151" spans="1:13" ht="24" customHeight="1">
      <c r="A151" s="22">
        <v>5906564134661</v>
      </c>
      <c r="B151" s="2" t="s">
        <v>339</v>
      </c>
      <c r="C151" s="18"/>
      <c r="D151" s="19" t="s">
        <v>340</v>
      </c>
      <c r="E151" s="14">
        <v>593.5</v>
      </c>
      <c r="F151" s="13">
        <f t="shared" si="25"/>
        <v>730.005</v>
      </c>
      <c r="G151" s="13"/>
      <c r="H151" s="601">
        <v>593.5</v>
      </c>
      <c r="I151" s="602">
        <f t="shared" si="26"/>
        <v>730.005</v>
      </c>
      <c r="J151" s="597">
        <f t="shared" si="27"/>
        <v>0</v>
      </c>
      <c r="K151" s="13"/>
      <c r="L151" s="437" t="s">
        <v>553</v>
      </c>
      <c r="M151" s="437">
        <v>84039090</v>
      </c>
    </row>
    <row r="152" spans="1:13" ht="45">
      <c r="A152" s="22">
        <v>5906564134685</v>
      </c>
      <c r="B152" s="2" t="s">
        <v>341</v>
      </c>
      <c r="C152" s="18"/>
      <c r="D152" s="19" t="s">
        <v>342</v>
      </c>
      <c r="E152" s="14">
        <v>414.64</v>
      </c>
      <c r="F152" s="13">
        <f t="shared" si="25"/>
        <v>510.00719999999995</v>
      </c>
      <c r="G152" s="13"/>
      <c r="H152" s="601">
        <v>414.64</v>
      </c>
      <c r="I152" s="602">
        <f t="shared" si="26"/>
        <v>510.00719999999995</v>
      </c>
      <c r="J152" s="597">
        <f t="shared" si="27"/>
        <v>0</v>
      </c>
      <c r="K152" s="13"/>
      <c r="L152" s="437" t="s">
        <v>553</v>
      </c>
      <c r="M152" s="437">
        <v>84039090</v>
      </c>
    </row>
    <row r="153" spans="1:13" ht="22.5">
      <c r="A153" s="22">
        <v>5906564130601</v>
      </c>
      <c r="B153" s="2" t="s">
        <v>343</v>
      </c>
      <c r="C153" s="18"/>
      <c r="D153" s="19" t="s">
        <v>561</v>
      </c>
      <c r="E153" s="14">
        <v>55.29</v>
      </c>
      <c r="F153" s="13">
        <f t="shared" si="25"/>
        <v>68.006699999999995</v>
      </c>
      <c r="G153" s="13"/>
      <c r="H153" s="601">
        <v>55.29</v>
      </c>
      <c r="I153" s="602">
        <f t="shared" si="26"/>
        <v>68.006699999999995</v>
      </c>
      <c r="J153" s="597">
        <f t="shared" si="27"/>
        <v>0</v>
      </c>
      <c r="K153" s="13"/>
      <c r="L153" s="437" t="s">
        <v>550</v>
      </c>
      <c r="M153" s="437">
        <v>90318080</v>
      </c>
    </row>
    <row r="154" spans="1:13" ht="33.75">
      <c r="A154" s="22">
        <v>5906564130618</v>
      </c>
      <c r="B154" s="2" t="s">
        <v>345</v>
      </c>
      <c r="C154" s="18"/>
      <c r="D154" s="19" t="s">
        <v>346</v>
      </c>
      <c r="E154" s="14">
        <v>55.29</v>
      </c>
      <c r="F154" s="13">
        <f t="shared" si="25"/>
        <v>68.006699999999995</v>
      </c>
      <c r="G154" s="13"/>
      <c r="H154" s="601">
        <v>55.29</v>
      </c>
      <c r="I154" s="602">
        <f t="shared" si="26"/>
        <v>68.006699999999995</v>
      </c>
      <c r="J154" s="597">
        <f t="shared" si="27"/>
        <v>0</v>
      </c>
      <c r="K154" s="13"/>
      <c r="L154" s="437" t="s">
        <v>550</v>
      </c>
      <c r="M154" s="437">
        <v>90318080</v>
      </c>
    </row>
    <row r="155" spans="1:13" ht="24" customHeight="1">
      <c r="A155" s="22">
        <v>5906564130502</v>
      </c>
      <c r="B155" s="23" t="s">
        <v>347</v>
      </c>
      <c r="C155" s="18"/>
      <c r="D155" s="19" t="s">
        <v>348</v>
      </c>
      <c r="E155" s="14">
        <v>117.89</v>
      </c>
      <c r="F155" s="13">
        <f t="shared" si="25"/>
        <v>145.00469999999999</v>
      </c>
      <c r="G155" s="13"/>
      <c r="H155" s="601">
        <v>117.89</v>
      </c>
      <c r="I155" s="602">
        <f t="shared" si="26"/>
        <v>145.00469999999999</v>
      </c>
      <c r="J155" s="597">
        <f t="shared" si="27"/>
        <v>0</v>
      </c>
      <c r="K155" s="13"/>
      <c r="L155" s="437" t="s">
        <v>565</v>
      </c>
      <c r="M155" s="437">
        <v>84212100</v>
      </c>
    </row>
    <row r="156" spans="1:13" ht="24" customHeight="1">
      <c r="A156" s="9">
        <v>5906564130182</v>
      </c>
      <c r="B156" s="2" t="s">
        <v>349</v>
      </c>
      <c r="C156" s="18"/>
      <c r="D156" s="19" t="s">
        <v>350</v>
      </c>
      <c r="E156" s="14">
        <v>528.46</v>
      </c>
      <c r="F156" s="13">
        <f t="shared" si="25"/>
        <v>650.00580000000002</v>
      </c>
      <c r="G156" s="13"/>
      <c r="H156" s="601">
        <v>528.46</v>
      </c>
      <c r="I156" s="602">
        <f t="shared" si="26"/>
        <v>650.00580000000002</v>
      </c>
      <c r="J156" s="597">
        <f t="shared" si="27"/>
        <v>0</v>
      </c>
      <c r="K156" s="13"/>
      <c r="L156" s="437" t="s">
        <v>553</v>
      </c>
      <c r="M156" s="437">
        <v>84039090</v>
      </c>
    </row>
    <row r="157" spans="1:13" ht="24" customHeight="1">
      <c r="A157" s="9">
        <v>5907718971729</v>
      </c>
      <c r="B157" s="2" t="s">
        <v>351</v>
      </c>
      <c r="C157" s="18"/>
      <c r="D157" s="19" t="s">
        <v>352</v>
      </c>
      <c r="E157" s="14">
        <v>528.46</v>
      </c>
      <c r="F157" s="13">
        <f t="shared" si="25"/>
        <v>650.00580000000002</v>
      </c>
      <c r="G157" s="13"/>
      <c r="H157" s="601">
        <v>528.46</v>
      </c>
      <c r="I157" s="602">
        <f t="shared" si="26"/>
        <v>650.00580000000002</v>
      </c>
      <c r="J157" s="597">
        <f t="shared" si="27"/>
        <v>0</v>
      </c>
      <c r="K157" s="13"/>
      <c r="L157" s="437" t="s">
        <v>553</v>
      </c>
      <c r="M157" s="437">
        <v>84039090</v>
      </c>
    </row>
    <row r="158" spans="1:13" ht="24" customHeight="1">
      <c r="A158" s="9"/>
      <c r="B158" s="2"/>
      <c r="C158" s="18"/>
      <c r="D158" s="19"/>
      <c r="E158" s="11"/>
      <c r="F158" s="13"/>
      <c r="G158" s="13"/>
      <c r="H158" s="604"/>
      <c r="I158" s="602"/>
      <c r="J158" s="597"/>
      <c r="K158" s="13"/>
      <c r="L158" s="433"/>
      <c r="M158" s="434"/>
    </row>
    <row r="159" spans="1:13" s="29" customFormat="1" ht="24" customHeight="1">
      <c r="A159" s="30" t="s">
        <v>271</v>
      </c>
      <c r="B159" s="409"/>
      <c r="C159" s="416"/>
      <c r="D159" s="417"/>
      <c r="E159" s="413"/>
      <c r="F159" s="411"/>
      <c r="G159" s="411"/>
      <c r="H159" s="598"/>
      <c r="I159" s="605"/>
      <c r="J159" s="611"/>
      <c r="K159" s="411"/>
      <c r="L159" s="436"/>
      <c r="M159" s="436"/>
    </row>
    <row r="160" spans="1:13" ht="24" customHeight="1">
      <c r="A160" s="23" t="s">
        <v>1</v>
      </c>
      <c r="B160" s="10" t="s">
        <v>2</v>
      </c>
      <c r="C160" s="7"/>
      <c r="D160" s="5" t="s">
        <v>4</v>
      </c>
      <c r="E160" s="4" t="s">
        <v>5</v>
      </c>
      <c r="F160" s="13" t="s">
        <v>6</v>
      </c>
      <c r="G160" s="13"/>
      <c r="H160" s="600" t="s">
        <v>5</v>
      </c>
      <c r="I160" s="602" t="s">
        <v>6</v>
      </c>
      <c r="J160" s="609" t="s">
        <v>599</v>
      </c>
      <c r="K160" s="13"/>
      <c r="L160" s="430" t="s">
        <v>542</v>
      </c>
      <c r="M160" s="430" t="s">
        <v>543</v>
      </c>
    </row>
    <row r="161" spans="1:13" ht="24" customHeight="1">
      <c r="A161" s="16">
        <v>4054465080141</v>
      </c>
      <c r="B161" s="10" t="s">
        <v>508</v>
      </c>
      <c r="C161" s="6"/>
      <c r="D161" s="12" t="s">
        <v>525</v>
      </c>
      <c r="E161" s="14">
        <v>1983.74</v>
      </c>
      <c r="F161" s="13">
        <f>E161*1.23</f>
        <v>2440.0001999999999</v>
      </c>
      <c r="G161" s="13"/>
      <c r="H161" s="601">
        <v>1983.74</v>
      </c>
      <c r="I161" s="602">
        <f>H161*1.23</f>
        <v>2440.0001999999999</v>
      </c>
      <c r="J161" s="597">
        <f t="shared" ref="J161:J189" si="28">E161/H161-1</f>
        <v>0</v>
      </c>
      <c r="K161" s="13"/>
      <c r="L161" s="437" t="s">
        <v>560</v>
      </c>
      <c r="M161" s="437">
        <v>84198998</v>
      </c>
    </row>
    <row r="162" spans="1:13" ht="24" customHeight="1">
      <c r="A162" s="16">
        <v>5906564002182</v>
      </c>
      <c r="B162" s="10" t="s">
        <v>509</v>
      </c>
      <c r="C162" s="6"/>
      <c r="D162" s="12" t="s">
        <v>526</v>
      </c>
      <c r="E162" s="14">
        <v>10569.1</v>
      </c>
      <c r="F162" s="13">
        <f t="shared" ref="F162:F189" si="29">E162*1.23</f>
        <v>12999.993</v>
      </c>
      <c r="G162" s="13"/>
      <c r="H162" s="601">
        <v>10569.1</v>
      </c>
      <c r="I162" s="602">
        <f t="shared" ref="I162:I177" si="30">H162*1.23</f>
        <v>12999.993</v>
      </c>
      <c r="J162" s="597">
        <f t="shared" si="28"/>
        <v>0</v>
      </c>
      <c r="K162" s="13"/>
      <c r="L162" s="437" t="s">
        <v>560</v>
      </c>
      <c r="M162" s="437">
        <v>84198998</v>
      </c>
    </row>
    <row r="163" spans="1:13" ht="24" customHeight="1">
      <c r="A163" s="16">
        <v>5906564002199</v>
      </c>
      <c r="B163" s="10" t="s">
        <v>510</v>
      </c>
      <c r="C163" s="6"/>
      <c r="D163" s="12" t="s">
        <v>527</v>
      </c>
      <c r="E163" s="14">
        <v>7902.44</v>
      </c>
      <c r="F163" s="13">
        <f t="shared" si="29"/>
        <v>9720.0011999999988</v>
      </c>
      <c r="G163" s="13"/>
      <c r="H163" s="601">
        <v>7902.44</v>
      </c>
      <c r="I163" s="602">
        <f t="shared" si="30"/>
        <v>9720.0011999999988</v>
      </c>
      <c r="J163" s="597">
        <f t="shared" si="28"/>
        <v>0</v>
      </c>
      <c r="K163" s="13"/>
      <c r="L163" s="437" t="s">
        <v>560</v>
      </c>
      <c r="M163" s="437">
        <v>84198998</v>
      </c>
    </row>
    <row r="164" spans="1:13" ht="24" customHeight="1">
      <c r="A164" s="16">
        <v>5906564002205</v>
      </c>
      <c r="B164" s="10" t="s">
        <v>511</v>
      </c>
      <c r="C164" s="6"/>
      <c r="D164" s="12" t="s">
        <v>528</v>
      </c>
      <c r="E164" s="14">
        <v>12951.22</v>
      </c>
      <c r="F164" s="13">
        <f t="shared" si="29"/>
        <v>15930.000599999999</v>
      </c>
      <c r="G164" s="13"/>
      <c r="H164" s="601">
        <v>12951.22</v>
      </c>
      <c r="I164" s="602">
        <f t="shared" si="30"/>
        <v>15930.000599999999</v>
      </c>
      <c r="J164" s="597">
        <f t="shared" si="28"/>
        <v>0</v>
      </c>
      <c r="K164" s="13"/>
      <c r="L164" s="437" t="s">
        <v>560</v>
      </c>
      <c r="M164" s="437">
        <v>84198998</v>
      </c>
    </row>
    <row r="165" spans="1:13" ht="24" customHeight="1">
      <c r="A165" s="16">
        <v>5906564002212</v>
      </c>
      <c r="B165" s="10" t="s">
        <v>512</v>
      </c>
      <c r="C165" s="6"/>
      <c r="D165" s="12" t="s">
        <v>529</v>
      </c>
      <c r="E165" s="14">
        <v>10162.6</v>
      </c>
      <c r="F165" s="13">
        <f t="shared" si="29"/>
        <v>12499.998</v>
      </c>
      <c r="G165" s="13"/>
      <c r="H165" s="601">
        <v>10162.6</v>
      </c>
      <c r="I165" s="602">
        <f t="shared" si="30"/>
        <v>12499.998</v>
      </c>
      <c r="J165" s="597">
        <f t="shared" si="28"/>
        <v>0</v>
      </c>
      <c r="K165" s="13"/>
      <c r="L165" s="437" t="s">
        <v>560</v>
      </c>
      <c r="M165" s="437">
        <v>84198998</v>
      </c>
    </row>
    <row r="166" spans="1:13" ht="24" customHeight="1">
      <c r="A166" s="16">
        <v>5906564002229</v>
      </c>
      <c r="B166" s="10" t="s">
        <v>513</v>
      </c>
      <c r="C166" s="6"/>
      <c r="D166" s="12" t="s">
        <v>530</v>
      </c>
      <c r="E166" s="14">
        <v>547.16</v>
      </c>
      <c r="F166" s="13">
        <f t="shared" si="29"/>
        <v>673.0068</v>
      </c>
      <c r="G166" s="13"/>
      <c r="H166" s="601">
        <v>547.16</v>
      </c>
      <c r="I166" s="602">
        <f t="shared" si="30"/>
        <v>673.0068</v>
      </c>
      <c r="J166" s="597">
        <f t="shared" si="28"/>
        <v>0</v>
      </c>
      <c r="K166" s="13"/>
      <c r="L166" s="437" t="s">
        <v>548</v>
      </c>
      <c r="M166" s="431">
        <v>73219000</v>
      </c>
    </row>
    <row r="167" spans="1:13" ht="24" customHeight="1">
      <c r="A167" s="16">
        <v>5906564002236</v>
      </c>
      <c r="B167" s="10" t="s">
        <v>514</v>
      </c>
      <c r="C167" s="6"/>
      <c r="D167" s="12" t="s">
        <v>531</v>
      </c>
      <c r="E167" s="14">
        <v>688.62</v>
      </c>
      <c r="F167" s="13">
        <f t="shared" si="29"/>
        <v>847.00260000000003</v>
      </c>
      <c r="G167" s="13"/>
      <c r="H167" s="601">
        <v>688.62</v>
      </c>
      <c r="I167" s="602">
        <f t="shared" si="30"/>
        <v>847.00260000000003</v>
      </c>
      <c r="J167" s="597">
        <f t="shared" si="28"/>
        <v>0</v>
      </c>
      <c r="K167" s="13"/>
      <c r="L167" s="437" t="s">
        <v>548</v>
      </c>
      <c r="M167" s="431">
        <v>73219000</v>
      </c>
    </row>
    <row r="168" spans="1:13" ht="24" customHeight="1">
      <c r="A168" s="16">
        <v>5906564002243</v>
      </c>
      <c r="B168" s="10" t="s">
        <v>515</v>
      </c>
      <c r="C168" s="6"/>
      <c r="D168" s="12" t="s">
        <v>532</v>
      </c>
      <c r="E168" s="14">
        <v>434.15</v>
      </c>
      <c r="F168" s="13">
        <f t="shared" si="29"/>
        <v>534.00450000000001</v>
      </c>
      <c r="G168" s="13"/>
      <c r="H168" s="601">
        <v>434.15</v>
      </c>
      <c r="I168" s="602">
        <f t="shared" si="30"/>
        <v>534.00450000000001</v>
      </c>
      <c r="J168" s="597">
        <f t="shared" si="28"/>
        <v>0</v>
      </c>
      <c r="K168" s="13"/>
      <c r="L168" s="437" t="s">
        <v>548</v>
      </c>
      <c r="M168" s="431">
        <v>73219000</v>
      </c>
    </row>
    <row r="169" spans="1:13" ht="24" customHeight="1">
      <c r="A169" s="16">
        <v>5906564002250</v>
      </c>
      <c r="B169" s="10" t="s">
        <v>516</v>
      </c>
      <c r="C169" s="6"/>
      <c r="D169" s="12" t="s">
        <v>533</v>
      </c>
      <c r="E169" s="14">
        <v>547.16</v>
      </c>
      <c r="F169" s="13">
        <f t="shared" si="29"/>
        <v>673.0068</v>
      </c>
      <c r="G169" s="13"/>
      <c r="H169" s="601">
        <v>547.16</v>
      </c>
      <c r="I169" s="602">
        <f t="shared" si="30"/>
        <v>673.0068</v>
      </c>
      <c r="J169" s="597">
        <f t="shared" si="28"/>
        <v>0</v>
      </c>
      <c r="K169" s="13"/>
      <c r="L169" s="437" t="s">
        <v>548</v>
      </c>
      <c r="M169" s="431">
        <v>73219000</v>
      </c>
    </row>
    <row r="170" spans="1:13" ht="24" customHeight="1">
      <c r="A170" s="16">
        <v>5906564002267</v>
      </c>
      <c r="B170" s="10" t="s">
        <v>517</v>
      </c>
      <c r="C170" s="6"/>
      <c r="D170" s="12" t="s">
        <v>534</v>
      </c>
      <c r="E170" s="14">
        <v>688.62</v>
      </c>
      <c r="F170" s="13">
        <f t="shared" si="29"/>
        <v>847.00260000000003</v>
      </c>
      <c r="G170" s="13"/>
      <c r="H170" s="601">
        <v>688.62</v>
      </c>
      <c r="I170" s="602">
        <f t="shared" si="30"/>
        <v>847.00260000000003</v>
      </c>
      <c r="J170" s="597">
        <f t="shared" si="28"/>
        <v>0</v>
      </c>
      <c r="K170" s="13"/>
      <c r="L170" s="437" t="s">
        <v>548</v>
      </c>
      <c r="M170" s="431">
        <v>73219000</v>
      </c>
    </row>
    <row r="171" spans="1:13" ht="24" customHeight="1">
      <c r="A171" s="16">
        <v>5906564002274</v>
      </c>
      <c r="B171" s="10" t="s">
        <v>518</v>
      </c>
      <c r="C171" s="6"/>
      <c r="D171" s="12" t="s">
        <v>535</v>
      </c>
      <c r="E171" s="14">
        <v>434.15</v>
      </c>
      <c r="F171" s="13">
        <f t="shared" si="29"/>
        <v>534.00450000000001</v>
      </c>
      <c r="G171" s="13"/>
      <c r="H171" s="601">
        <v>434.15</v>
      </c>
      <c r="I171" s="602">
        <f t="shared" si="30"/>
        <v>534.00450000000001</v>
      </c>
      <c r="J171" s="597">
        <f t="shared" si="28"/>
        <v>0</v>
      </c>
      <c r="K171" s="13"/>
      <c r="L171" s="437" t="s">
        <v>548</v>
      </c>
      <c r="M171" s="431">
        <v>73219000</v>
      </c>
    </row>
    <row r="172" spans="1:13" ht="24" customHeight="1">
      <c r="A172" s="16">
        <v>5906564002281</v>
      </c>
      <c r="B172" s="10" t="s">
        <v>519</v>
      </c>
      <c r="C172" s="6"/>
      <c r="D172" s="12" t="s">
        <v>536</v>
      </c>
      <c r="E172" s="14">
        <v>991.06</v>
      </c>
      <c r="F172" s="13">
        <f t="shared" si="29"/>
        <v>1219.0038</v>
      </c>
      <c r="G172" s="13"/>
      <c r="H172" s="601">
        <v>991.06</v>
      </c>
      <c r="I172" s="602">
        <f t="shared" si="30"/>
        <v>1219.0038</v>
      </c>
      <c r="J172" s="597">
        <f t="shared" si="28"/>
        <v>0</v>
      </c>
      <c r="K172" s="13"/>
      <c r="L172" s="437" t="s">
        <v>548</v>
      </c>
      <c r="M172" s="431">
        <v>73219000</v>
      </c>
    </row>
    <row r="173" spans="1:13" ht="24" customHeight="1">
      <c r="A173" s="16">
        <v>5906564002298</v>
      </c>
      <c r="B173" s="10" t="s">
        <v>520</v>
      </c>
      <c r="C173" s="6"/>
      <c r="D173" s="12" t="s">
        <v>537</v>
      </c>
      <c r="E173" s="14">
        <v>1230.9000000000001</v>
      </c>
      <c r="F173" s="13">
        <f t="shared" si="29"/>
        <v>1514.0070000000001</v>
      </c>
      <c r="G173" s="13"/>
      <c r="H173" s="601">
        <v>1230.9000000000001</v>
      </c>
      <c r="I173" s="602">
        <f t="shared" si="30"/>
        <v>1514.0070000000001</v>
      </c>
      <c r="J173" s="597">
        <f t="shared" si="28"/>
        <v>0</v>
      </c>
      <c r="K173" s="13"/>
      <c r="L173" s="437" t="s">
        <v>548</v>
      </c>
      <c r="M173" s="431">
        <v>73219000</v>
      </c>
    </row>
    <row r="174" spans="1:13" ht="24" customHeight="1">
      <c r="A174" s="16">
        <v>5906564002304</v>
      </c>
      <c r="B174" s="10" t="s">
        <v>521</v>
      </c>
      <c r="C174" s="6"/>
      <c r="D174" s="12" t="s">
        <v>538</v>
      </c>
      <c r="E174" s="14">
        <v>735.77</v>
      </c>
      <c r="F174" s="13">
        <f t="shared" si="29"/>
        <v>904.99709999999993</v>
      </c>
      <c r="G174" s="13"/>
      <c r="H174" s="601">
        <v>735.77</v>
      </c>
      <c r="I174" s="602">
        <f t="shared" si="30"/>
        <v>904.99709999999993</v>
      </c>
      <c r="J174" s="597">
        <f t="shared" si="28"/>
        <v>0</v>
      </c>
      <c r="K174" s="13"/>
      <c r="L174" s="437" t="s">
        <v>548</v>
      </c>
      <c r="M174" s="431">
        <v>73219000</v>
      </c>
    </row>
    <row r="175" spans="1:13" ht="24" customHeight="1">
      <c r="A175" s="16">
        <v>5906564002311</v>
      </c>
      <c r="B175" s="10" t="s">
        <v>522</v>
      </c>
      <c r="C175" s="6"/>
      <c r="D175" s="12" t="s">
        <v>539</v>
      </c>
      <c r="E175" s="14">
        <v>471.54</v>
      </c>
      <c r="F175" s="13">
        <f t="shared" si="29"/>
        <v>579.99419999999998</v>
      </c>
      <c r="G175" s="13"/>
      <c r="H175" s="601">
        <v>471.54</v>
      </c>
      <c r="I175" s="602">
        <f t="shared" si="30"/>
        <v>579.99419999999998</v>
      </c>
      <c r="J175" s="597">
        <f t="shared" si="28"/>
        <v>0</v>
      </c>
      <c r="K175" s="13"/>
      <c r="L175" s="437" t="s">
        <v>548</v>
      </c>
      <c r="M175" s="431">
        <v>73219000</v>
      </c>
    </row>
    <row r="176" spans="1:13" ht="24" customHeight="1">
      <c r="A176" s="16">
        <v>5906564002328</v>
      </c>
      <c r="B176" s="10" t="s">
        <v>523</v>
      </c>
      <c r="C176" s="6"/>
      <c r="D176" s="12" t="s">
        <v>577</v>
      </c>
      <c r="E176" s="14">
        <v>620.32000000000005</v>
      </c>
      <c r="F176" s="13">
        <f t="shared" si="29"/>
        <v>762.99360000000001</v>
      </c>
      <c r="G176" s="13"/>
      <c r="H176" s="601">
        <v>620.32000000000005</v>
      </c>
      <c r="I176" s="602">
        <f t="shared" si="30"/>
        <v>762.99360000000001</v>
      </c>
      <c r="J176" s="597">
        <f t="shared" si="28"/>
        <v>0</v>
      </c>
      <c r="K176" s="13"/>
      <c r="L176" s="437" t="s">
        <v>548</v>
      </c>
      <c r="M176" s="431">
        <v>73219000</v>
      </c>
    </row>
    <row r="177" spans="1:13" ht="24" customHeight="1">
      <c r="A177" s="16">
        <v>5906564002335</v>
      </c>
      <c r="B177" s="10" t="s">
        <v>524</v>
      </c>
      <c r="C177" s="6"/>
      <c r="D177" s="12" t="s">
        <v>540</v>
      </c>
      <c r="E177" s="14">
        <v>208.94</v>
      </c>
      <c r="F177" s="13">
        <f t="shared" si="29"/>
        <v>256.99619999999999</v>
      </c>
      <c r="G177" s="13"/>
      <c r="H177" s="601">
        <v>208.94</v>
      </c>
      <c r="I177" s="602">
        <f t="shared" si="30"/>
        <v>256.99619999999999</v>
      </c>
      <c r="J177" s="597">
        <f t="shared" si="28"/>
        <v>0</v>
      </c>
      <c r="K177" s="13"/>
      <c r="L177" s="437" t="s">
        <v>548</v>
      </c>
      <c r="M177" s="431">
        <v>73219000</v>
      </c>
    </row>
    <row r="178" spans="1:13" ht="22.5" customHeight="1">
      <c r="A178" s="9">
        <v>5906564131226</v>
      </c>
      <c r="B178" s="3" t="s">
        <v>272</v>
      </c>
      <c r="C178" s="21"/>
      <c r="D178" s="12" t="s">
        <v>273</v>
      </c>
      <c r="E178" s="11">
        <v>124.39</v>
      </c>
      <c r="F178" s="13">
        <f t="shared" si="29"/>
        <v>152.99969999999999</v>
      </c>
      <c r="G178" s="13"/>
      <c r="H178" s="604">
        <v>124.39</v>
      </c>
      <c r="I178" s="602">
        <f t="shared" ref="I178:I189" si="31">H178*1.23</f>
        <v>152.99969999999999</v>
      </c>
      <c r="J178" s="597">
        <f t="shared" si="28"/>
        <v>0</v>
      </c>
      <c r="K178" s="13"/>
      <c r="L178" s="437" t="s">
        <v>550</v>
      </c>
      <c r="M178" s="437">
        <v>90318080</v>
      </c>
    </row>
    <row r="179" spans="1:13" ht="24" customHeight="1">
      <c r="A179" s="9">
        <v>5906564131233</v>
      </c>
      <c r="B179" s="3" t="s">
        <v>274</v>
      </c>
      <c r="C179" s="21"/>
      <c r="D179" s="12" t="s">
        <v>275</v>
      </c>
      <c r="E179" s="11">
        <v>78.05</v>
      </c>
      <c r="F179" s="13">
        <f t="shared" si="29"/>
        <v>96.001499999999993</v>
      </c>
      <c r="G179" s="13"/>
      <c r="H179" s="604">
        <v>78.05</v>
      </c>
      <c r="I179" s="602">
        <f t="shared" si="31"/>
        <v>96.001499999999993</v>
      </c>
      <c r="J179" s="597">
        <f t="shared" si="28"/>
        <v>0</v>
      </c>
      <c r="K179" s="13"/>
      <c r="L179" s="437" t="s">
        <v>550</v>
      </c>
      <c r="M179" s="437">
        <v>90318080</v>
      </c>
    </row>
    <row r="180" spans="1:13" ht="24" customHeight="1">
      <c r="A180" s="9">
        <v>5906564131899</v>
      </c>
      <c r="B180" s="10" t="s">
        <v>276</v>
      </c>
      <c r="C180" s="21"/>
      <c r="D180" s="12" t="s">
        <v>277</v>
      </c>
      <c r="E180" s="11">
        <v>2378.86</v>
      </c>
      <c r="F180" s="13">
        <f t="shared" si="29"/>
        <v>2925.9978000000001</v>
      </c>
      <c r="G180" s="13"/>
      <c r="H180" s="604">
        <v>2378.86</v>
      </c>
      <c r="I180" s="602">
        <f t="shared" si="31"/>
        <v>2925.9978000000001</v>
      </c>
      <c r="J180" s="597">
        <f t="shared" si="28"/>
        <v>0</v>
      </c>
      <c r="K180" s="13"/>
      <c r="L180" s="437" t="s">
        <v>562</v>
      </c>
      <c r="M180" s="437">
        <v>84138100</v>
      </c>
    </row>
    <row r="181" spans="1:13" ht="24" customHeight="1">
      <c r="A181" s="9">
        <v>5906564131905</v>
      </c>
      <c r="B181" s="10" t="s">
        <v>278</v>
      </c>
      <c r="C181" s="21"/>
      <c r="D181" s="12" t="s">
        <v>279</v>
      </c>
      <c r="E181" s="11">
        <v>2378.86</v>
      </c>
      <c r="F181" s="13">
        <f t="shared" si="29"/>
        <v>2925.9978000000001</v>
      </c>
      <c r="G181" s="13"/>
      <c r="H181" s="604">
        <v>2378.86</v>
      </c>
      <c r="I181" s="602">
        <f t="shared" si="31"/>
        <v>2925.9978000000001</v>
      </c>
      <c r="J181" s="597">
        <f t="shared" si="28"/>
        <v>0</v>
      </c>
      <c r="K181" s="13"/>
      <c r="L181" s="437" t="s">
        <v>562</v>
      </c>
      <c r="M181" s="437">
        <v>84138100</v>
      </c>
    </row>
    <row r="182" spans="1:13" ht="24" customHeight="1">
      <c r="A182" s="9">
        <v>5906564131325</v>
      </c>
      <c r="B182" s="10" t="s">
        <v>280</v>
      </c>
      <c r="C182" s="21"/>
      <c r="D182" s="12" t="s">
        <v>281</v>
      </c>
      <c r="E182" s="11">
        <v>238.21</v>
      </c>
      <c r="F182" s="13">
        <f t="shared" si="29"/>
        <v>292.99830000000003</v>
      </c>
      <c r="G182" s="13"/>
      <c r="H182" s="604">
        <v>238.21</v>
      </c>
      <c r="I182" s="602">
        <f t="shared" si="31"/>
        <v>292.99830000000003</v>
      </c>
      <c r="J182" s="597">
        <f t="shared" si="28"/>
        <v>0</v>
      </c>
      <c r="K182" s="13"/>
      <c r="L182" s="437" t="s">
        <v>563</v>
      </c>
      <c r="M182" s="437">
        <v>84798997</v>
      </c>
    </row>
    <row r="183" spans="1:13" ht="24" customHeight="1">
      <c r="A183" s="9">
        <v>5906564131332</v>
      </c>
      <c r="B183" s="10" t="s">
        <v>282</v>
      </c>
      <c r="C183" s="21"/>
      <c r="D183" s="12" t="s">
        <v>283</v>
      </c>
      <c r="E183" s="11">
        <v>259.33999999999997</v>
      </c>
      <c r="F183" s="13">
        <f t="shared" si="29"/>
        <v>318.98819999999995</v>
      </c>
      <c r="G183" s="13"/>
      <c r="H183" s="604">
        <v>259.33999999999997</v>
      </c>
      <c r="I183" s="602">
        <f t="shared" si="31"/>
        <v>318.98819999999995</v>
      </c>
      <c r="J183" s="597">
        <f t="shared" si="28"/>
        <v>0</v>
      </c>
      <c r="K183" s="13"/>
      <c r="L183" s="437" t="s">
        <v>563</v>
      </c>
      <c r="M183" s="437">
        <v>84798997</v>
      </c>
    </row>
    <row r="184" spans="1:13" ht="24" customHeight="1">
      <c r="A184" s="9">
        <v>5906564134166</v>
      </c>
      <c r="B184" s="10" t="s">
        <v>284</v>
      </c>
      <c r="C184" s="21"/>
      <c r="D184" s="12" t="s">
        <v>285</v>
      </c>
      <c r="E184" s="11">
        <v>391.05</v>
      </c>
      <c r="F184" s="13">
        <f t="shared" si="29"/>
        <v>480.99150000000003</v>
      </c>
      <c r="G184" s="13"/>
      <c r="H184" s="604">
        <v>391.05</v>
      </c>
      <c r="I184" s="602">
        <f t="shared" si="31"/>
        <v>480.99150000000003</v>
      </c>
      <c r="J184" s="597">
        <f t="shared" si="28"/>
        <v>0</v>
      </c>
      <c r="K184" s="13"/>
      <c r="L184" s="437" t="s">
        <v>563</v>
      </c>
      <c r="M184" s="437">
        <v>84798997</v>
      </c>
    </row>
    <row r="185" spans="1:13" ht="33.75">
      <c r="A185" s="16">
        <v>5906564131356</v>
      </c>
      <c r="B185" s="10" t="s">
        <v>286</v>
      </c>
      <c r="C185" s="6"/>
      <c r="D185" s="12" t="s">
        <v>287</v>
      </c>
      <c r="E185" s="11">
        <v>208.94</v>
      </c>
      <c r="F185" s="13">
        <f t="shared" si="29"/>
        <v>256.99619999999999</v>
      </c>
      <c r="G185" s="13"/>
      <c r="H185" s="604">
        <v>208.94</v>
      </c>
      <c r="I185" s="602">
        <f t="shared" si="31"/>
        <v>256.99619999999999</v>
      </c>
      <c r="J185" s="597">
        <f t="shared" si="28"/>
        <v>0</v>
      </c>
      <c r="K185" s="13"/>
      <c r="L185" s="437" t="s">
        <v>548</v>
      </c>
      <c r="M185" s="431">
        <v>73219000</v>
      </c>
    </row>
    <row r="186" spans="1:13" ht="24" customHeight="1">
      <c r="A186" s="9">
        <v>5900986250190</v>
      </c>
      <c r="B186" s="10" t="s">
        <v>288</v>
      </c>
      <c r="C186" s="21"/>
      <c r="D186" s="16" t="s">
        <v>289</v>
      </c>
      <c r="E186" s="11">
        <v>617.89</v>
      </c>
      <c r="F186" s="13">
        <f t="shared" si="29"/>
        <v>760.00469999999996</v>
      </c>
      <c r="G186" s="13"/>
      <c r="H186" s="604">
        <v>617.89</v>
      </c>
      <c r="I186" s="602">
        <f t="shared" si="31"/>
        <v>760.00469999999996</v>
      </c>
      <c r="J186" s="597">
        <f t="shared" si="28"/>
        <v>0</v>
      </c>
      <c r="K186" s="13"/>
      <c r="L186" s="437" t="s">
        <v>551</v>
      </c>
      <c r="M186" s="437">
        <v>38200000</v>
      </c>
    </row>
    <row r="187" spans="1:13" ht="24" customHeight="1">
      <c r="A187" s="9">
        <v>5906564131929</v>
      </c>
      <c r="B187" s="3" t="s">
        <v>290</v>
      </c>
      <c r="C187" s="11"/>
      <c r="D187" s="12" t="s">
        <v>291</v>
      </c>
      <c r="E187" s="11">
        <v>620.32000000000005</v>
      </c>
      <c r="F187" s="13">
        <f t="shared" si="29"/>
        <v>762.99360000000001</v>
      </c>
      <c r="G187" s="13"/>
      <c r="H187" s="604">
        <v>620.32000000000005</v>
      </c>
      <c r="I187" s="602">
        <f t="shared" si="31"/>
        <v>762.99360000000001</v>
      </c>
      <c r="J187" s="597">
        <f t="shared" si="28"/>
        <v>0</v>
      </c>
      <c r="K187" s="13"/>
      <c r="L187" s="437" t="s">
        <v>552</v>
      </c>
      <c r="M187" s="437">
        <v>90318038</v>
      </c>
    </row>
    <row r="188" spans="1:13" ht="24" customHeight="1">
      <c r="A188" s="9">
        <v>5906564131516</v>
      </c>
      <c r="B188" s="10" t="s">
        <v>292</v>
      </c>
      <c r="C188" s="6"/>
      <c r="D188" s="12" t="s">
        <v>293</v>
      </c>
      <c r="E188" s="11">
        <v>47.96</v>
      </c>
      <c r="F188" s="13">
        <f t="shared" si="29"/>
        <v>58.9908</v>
      </c>
      <c r="G188" s="13"/>
      <c r="H188" s="604">
        <v>47.96</v>
      </c>
      <c r="I188" s="602">
        <f t="shared" si="31"/>
        <v>58.9908</v>
      </c>
      <c r="J188" s="597">
        <f t="shared" si="28"/>
        <v>0</v>
      </c>
      <c r="K188" s="13"/>
      <c r="L188" s="437" t="s">
        <v>548</v>
      </c>
      <c r="M188" s="431">
        <v>73219000</v>
      </c>
    </row>
    <row r="189" spans="1:13" ht="24" customHeight="1">
      <c r="A189" s="9">
        <v>5906564131523</v>
      </c>
      <c r="B189" s="10" t="s">
        <v>294</v>
      </c>
      <c r="C189" s="6"/>
      <c r="D189" s="12" t="s">
        <v>295</v>
      </c>
      <c r="E189" s="11">
        <v>47.96</v>
      </c>
      <c r="F189" s="13">
        <f t="shared" si="29"/>
        <v>58.9908</v>
      </c>
      <c r="G189" s="13"/>
      <c r="H189" s="604">
        <v>47.96</v>
      </c>
      <c r="I189" s="602">
        <f t="shared" si="31"/>
        <v>58.9908</v>
      </c>
      <c r="J189" s="597">
        <f t="shared" si="28"/>
        <v>0</v>
      </c>
      <c r="K189" s="13"/>
      <c r="L189" s="437" t="s">
        <v>548</v>
      </c>
      <c r="M189" s="431">
        <v>73219000</v>
      </c>
    </row>
    <row r="190" spans="1:13" ht="24" customHeight="1">
      <c r="A190" s="9"/>
      <c r="B190" s="10"/>
      <c r="C190" s="6"/>
      <c r="D190" s="12"/>
      <c r="E190" s="11"/>
      <c r="F190" s="13"/>
      <c r="G190" s="13"/>
      <c r="H190" s="604"/>
      <c r="I190" s="602"/>
      <c r="J190" s="597"/>
      <c r="K190" s="13"/>
      <c r="L190" s="433"/>
      <c r="M190" s="434"/>
    </row>
    <row r="191" spans="1:13" s="29" customFormat="1" ht="24" customHeight="1">
      <c r="A191" s="30" t="s">
        <v>268</v>
      </c>
      <c r="B191" s="412"/>
      <c r="C191" s="411"/>
      <c r="D191" s="412"/>
      <c r="E191" s="413"/>
      <c r="F191" s="411"/>
      <c r="G191" s="411"/>
      <c r="H191" s="598"/>
      <c r="I191" s="605"/>
      <c r="J191" s="611"/>
      <c r="K191" s="411"/>
      <c r="L191" s="436"/>
      <c r="M191" s="436"/>
    </row>
    <row r="192" spans="1:13" ht="24" customHeight="1">
      <c r="A192" s="23" t="s">
        <v>1</v>
      </c>
      <c r="B192" s="10" t="s">
        <v>2</v>
      </c>
      <c r="C192" s="4"/>
      <c r="D192" s="5" t="s">
        <v>4</v>
      </c>
      <c r="E192" s="4" t="s">
        <v>5</v>
      </c>
      <c r="F192" s="13" t="s">
        <v>6</v>
      </c>
      <c r="G192" s="13"/>
      <c r="H192" s="600" t="s">
        <v>5</v>
      </c>
      <c r="I192" s="602" t="s">
        <v>6</v>
      </c>
      <c r="J192" s="609" t="s">
        <v>599</v>
      </c>
      <c r="K192" s="13"/>
      <c r="L192" s="430" t="s">
        <v>542</v>
      </c>
      <c r="M192" s="430" t="s">
        <v>543</v>
      </c>
    </row>
    <row r="193" spans="1:13" ht="24" customHeight="1">
      <c r="A193" s="9">
        <v>5906564220142</v>
      </c>
      <c r="B193" s="10" t="s">
        <v>269</v>
      </c>
      <c r="C193" s="4"/>
      <c r="D193" s="12" t="s">
        <v>270</v>
      </c>
      <c r="E193" s="11">
        <v>9666.67</v>
      </c>
      <c r="F193" s="13">
        <f>E193*1.23</f>
        <v>11890.0041</v>
      </c>
      <c r="G193" s="13"/>
      <c r="H193" s="604">
        <v>9666.67</v>
      </c>
      <c r="I193" s="602">
        <f>H193*1.23</f>
        <v>11890.0041</v>
      </c>
      <c r="J193" s="597">
        <f t="shared" ref="J193" si="32">E193/H193-1</f>
        <v>0</v>
      </c>
      <c r="K193" s="13"/>
      <c r="L193" s="431" t="s">
        <v>544</v>
      </c>
      <c r="M193" s="431">
        <v>85161080</v>
      </c>
    </row>
    <row r="194" spans="1:13" ht="24" customHeight="1">
      <c r="A194" s="9"/>
      <c r="B194" s="10"/>
      <c r="C194" s="4"/>
      <c r="D194" s="12"/>
      <c r="E194" s="11"/>
      <c r="F194" s="13"/>
      <c r="G194" s="13"/>
      <c r="H194" s="604"/>
      <c r="I194" s="602"/>
      <c r="J194" s="597"/>
      <c r="K194" s="13"/>
      <c r="L194" s="433"/>
      <c r="M194" s="434"/>
    </row>
    <row r="195" spans="1:13" s="29" customFormat="1" ht="24" customHeight="1">
      <c r="A195" s="30" t="s">
        <v>353</v>
      </c>
      <c r="B195" s="412"/>
      <c r="C195" s="411"/>
      <c r="D195" s="412"/>
      <c r="E195" s="413"/>
      <c r="F195" s="411"/>
      <c r="G195" s="411"/>
      <c r="H195" s="598"/>
      <c r="I195" s="605"/>
      <c r="J195" s="611"/>
      <c r="K195" s="411"/>
      <c r="L195" s="436"/>
      <c r="M195" s="436"/>
    </row>
    <row r="196" spans="1:13" ht="24" customHeight="1">
      <c r="A196" s="23" t="s">
        <v>1</v>
      </c>
      <c r="B196" s="10" t="s">
        <v>2</v>
      </c>
      <c r="C196" s="4" t="s">
        <v>354</v>
      </c>
      <c r="D196" s="5" t="s">
        <v>4</v>
      </c>
      <c r="E196" s="4" t="s">
        <v>5</v>
      </c>
      <c r="F196" s="13" t="s">
        <v>6</v>
      </c>
      <c r="G196" s="13"/>
      <c r="H196" s="600" t="s">
        <v>5</v>
      </c>
      <c r="I196" s="602" t="s">
        <v>6</v>
      </c>
      <c r="J196" s="609" t="s">
        <v>599</v>
      </c>
      <c r="K196" s="13"/>
      <c r="L196" s="430" t="s">
        <v>542</v>
      </c>
      <c r="M196" s="430" t="s">
        <v>543</v>
      </c>
    </row>
    <row r="197" spans="1:13" ht="24" customHeight="1">
      <c r="A197" s="9">
        <v>5906564134081</v>
      </c>
      <c r="B197" s="3" t="s">
        <v>355</v>
      </c>
      <c r="C197" s="27" t="s">
        <v>356</v>
      </c>
      <c r="D197" s="12" t="s">
        <v>357</v>
      </c>
      <c r="E197" s="11">
        <v>92.68</v>
      </c>
      <c r="F197" s="13">
        <f t="shared" ref="F197:F199" si="33">E197*1.23</f>
        <v>113.99640000000001</v>
      </c>
      <c r="G197" s="13"/>
      <c r="H197" s="604">
        <v>92.68</v>
      </c>
      <c r="I197" s="602">
        <f t="shared" ref="I197:I199" si="34">H197*1.23</f>
        <v>113.99640000000001</v>
      </c>
      <c r="J197" s="597">
        <f t="shared" ref="J197:J199" si="35">E197/H197-1</f>
        <v>0</v>
      </c>
      <c r="K197" s="13"/>
      <c r="L197" s="437" t="s">
        <v>565</v>
      </c>
      <c r="M197" s="437">
        <v>84212100</v>
      </c>
    </row>
    <row r="198" spans="1:13" ht="24" customHeight="1">
      <c r="A198" s="9">
        <v>5906564134098</v>
      </c>
      <c r="B198" s="3" t="s">
        <v>358</v>
      </c>
      <c r="C198" s="27" t="s">
        <v>359</v>
      </c>
      <c r="D198" s="12" t="s">
        <v>360</v>
      </c>
      <c r="E198" s="11">
        <v>123.58</v>
      </c>
      <c r="F198" s="13">
        <f t="shared" si="33"/>
        <v>152.0034</v>
      </c>
      <c r="G198" s="13"/>
      <c r="H198" s="604">
        <v>123.58</v>
      </c>
      <c r="I198" s="602">
        <f t="shared" si="34"/>
        <v>152.0034</v>
      </c>
      <c r="J198" s="597">
        <f t="shared" si="35"/>
        <v>0</v>
      </c>
      <c r="K198" s="13"/>
      <c r="L198" s="437" t="s">
        <v>565</v>
      </c>
      <c r="M198" s="437">
        <v>84212100</v>
      </c>
    </row>
    <row r="199" spans="1:13" ht="24" customHeight="1">
      <c r="A199" s="9">
        <v>5906564134104</v>
      </c>
      <c r="B199" s="3" t="s">
        <v>361</v>
      </c>
      <c r="C199" s="27" t="s">
        <v>362</v>
      </c>
      <c r="D199" s="12" t="s">
        <v>363</v>
      </c>
      <c r="E199" s="11">
        <v>252.03</v>
      </c>
      <c r="F199" s="13">
        <f t="shared" si="33"/>
        <v>309.99689999999998</v>
      </c>
      <c r="G199" s="13"/>
      <c r="H199" s="604">
        <v>252.03</v>
      </c>
      <c r="I199" s="602">
        <f t="shared" si="34"/>
        <v>309.99689999999998</v>
      </c>
      <c r="J199" s="597">
        <f t="shared" si="35"/>
        <v>0</v>
      </c>
      <c r="K199" s="13"/>
      <c r="L199" s="437" t="s">
        <v>565</v>
      </c>
      <c r="M199" s="437">
        <v>84212100</v>
      </c>
    </row>
  </sheetData>
  <pageMargins left="0.51181102362204722" right="0.31496062992125984" top="0.15748031496062992" bottom="0.15748031496062992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2" width="12.85546875" style="122" customWidth="1"/>
    <col min="3" max="3" width="22.5703125" style="177" customWidth="1"/>
    <col min="4" max="4" width="31.5703125" style="51" customWidth="1"/>
    <col min="5" max="5" width="11.42578125" style="51" customWidth="1"/>
    <col min="6" max="6" width="4.140625" style="54" customWidth="1"/>
    <col min="7" max="7" width="11.5703125" style="51" customWidth="1"/>
    <col min="8" max="9" width="8" style="51" customWidth="1"/>
    <col min="10" max="10" width="11" style="81" bestFit="1" customWidth="1"/>
    <col min="11" max="11" width="12.85546875" style="81" bestFit="1" customWidth="1"/>
    <col min="12" max="12" width="12.7109375" style="81" bestFit="1" customWidth="1"/>
    <col min="13" max="13" width="10.28515625" style="81" bestFit="1" customWidth="1"/>
    <col min="14" max="14" width="10.42578125" style="178" bestFit="1" customWidth="1"/>
    <col min="15" max="16384" width="9.140625" style="81"/>
  </cols>
  <sheetData>
    <row r="1" spans="1:14" s="44" customFormat="1" ht="15.75">
      <c r="A1" s="37" t="s">
        <v>0</v>
      </c>
      <c r="B1" s="38"/>
      <c r="C1" s="39"/>
      <c r="D1" s="39"/>
      <c r="E1" s="39"/>
      <c r="F1" s="39"/>
      <c r="G1" s="39"/>
      <c r="H1" s="40"/>
      <c r="I1" s="41"/>
      <c r="J1" s="42"/>
      <c r="K1" s="42"/>
      <c r="L1" s="42"/>
      <c r="M1" s="42"/>
      <c r="N1" s="43"/>
    </row>
    <row r="2" spans="1:14" s="52" customFormat="1">
      <c r="A2" s="45"/>
      <c r="B2" s="46"/>
      <c r="C2" s="47"/>
      <c r="D2" s="48"/>
      <c r="E2" s="48"/>
      <c r="F2" s="49"/>
      <c r="G2" s="48"/>
      <c r="H2" s="50"/>
      <c r="I2" s="51"/>
      <c r="N2" s="53"/>
    </row>
    <row r="3" spans="1:14" s="66" customFormat="1" ht="15.75">
      <c r="A3" s="55"/>
      <c r="B3" s="56" t="s">
        <v>364</v>
      </c>
      <c r="C3" s="57"/>
      <c r="D3" s="58"/>
      <c r="E3" s="58"/>
      <c r="F3" s="59"/>
      <c r="G3" s="60"/>
      <c r="H3" s="61"/>
      <c r="I3" s="62"/>
      <c r="J3" s="63"/>
      <c r="K3" s="63"/>
      <c r="L3" s="63"/>
      <c r="M3" s="63"/>
      <c r="N3" s="64"/>
    </row>
    <row r="4" spans="1:14" s="52" customFormat="1">
      <c r="A4" s="67"/>
      <c r="B4" s="68" t="s">
        <v>1</v>
      </c>
      <c r="C4" s="69" t="s">
        <v>2</v>
      </c>
      <c r="D4" s="70" t="s">
        <v>3</v>
      </c>
      <c r="E4" s="70" t="s">
        <v>5</v>
      </c>
      <c r="F4" s="71" t="s">
        <v>365</v>
      </c>
      <c r="G4" s="14" t="s">
        <v>6</v>
      </c>
      <c r="H4" s="72" t="s">
        <v>366</v>
      </c>
      <c r="I4" s="14" t="s">
        <v>367</v>
      </c>
      <c r="J4" s="73" t="s">
        <v>368</v>
      </c>
      <c r="K4" s="73" t="s">
        <v>369</v>
      </c>
      <c r="L4" s="73" t="s">
        <v>370</v>
      </c>
      <c r="M4" s="73" t="s">
        <v>371</v>
      </c>
      <c r="N4" s="74" t="s">
        <v>372</v>
      </c>
    </row>
    <row r="5" spans="1:14">
      <c r="A5" s="67"/>
      <c r="B5" s="68">
        <v>5906564180248</v>
      </c>
      <c r="C5" s="75" t="s">
        <v>7</v>
      </c>
      <c r="D5" s="70" t="s">
        <v>8</v>
      </c>
      <c r="E5" s="70">
        <f>VLOOKUP(C5,Całość!B:H,4,0)</f>
        <v>217.07</v>
      </c>
      <c r="F5" s="71">
        <v>23</v>
      </c>
      <c r="G5" s="13">
        <f>E5*1.23</f>
        <v>266.99610000000001</v>
      </c>
      <c r="H5" s="76" t="s">
        <v>373</v>
      </c>
      <c r="I5" s="13" t="s">
        <v>374</v>
      </c>
      <c r="J5" s="77">
        <v>275</v>
      </c>
      <c r="K5" s="77">
        <v>175</v>
      </c>
      <c r="L5" s="77">
        <v>95</v>
      </c>
      <c r="M5" s="78">
        <v>1.6</v>
      </c>
      <c r="N5" s="79">
        <f>J5*K5*L5/1000000000</f>
        <v>4.5718750000000004E-3</v>
      </c>
    </row>
    <row r="6" spans="1:14">
      <c r="A6" s="67"/>
      <c r="B6" s="68">
        <v>5906564180255</v>
      </c>
      <c r="C6" s="75" t="s">
        <v>10</v>
      </c>
      <c r="D6" s="70" t="s">
        <v>11</v>
      </c>
      <c r="E6" s="70">
        <f>VLOOKUP(C6,Całość!B:H,4,0)</f>
        <v>217.07</v>
      </c>
      <c r="F6" s="71">
        <v>23</v>
      </c>
      <c r="G6" s="13">
        <f>E6*1.23</f>
        <v>266.99610000000001</v>
      </c>
      <c r="H6" s="76" t="s">
        <v>373</v>
      </c>
      <c r="I6" s="13" t="s">
        <v>374</v>
      </c>
      <c r="J6" s="77">
        <v>275</v>
      </c>
      <c r="K6" s="77">
        <v>175</v>
      </c>
      <c r="L6" s="77">
        <v>95</v>
      </c>
      <c r="M6" s="78">
        <v>1.6</v>
      </c>
      <c r="N6" s="79">
        <f>J6*K6*L6/1000000000</f>
        <v>4.5718750000000004E-3</v>
      </c>
    </row>
    <row r="7" spans="1:14">
      <c r="A7" s="82"/>
      <c r="B7" s="68">
        <v>5906564180262</v>
      </c>
      <c r="C7" s="75" t="s">
        <v>13</v>
      </c>
      <c r="D7" s="70" t="s">
        <v>14</v>
      </c>
      <c r="E7" s="70">
        <f>VLOOKUP(C7,Całość!B:H,4,0)</f>
        <v>241.46</v>
      </c>
      <c r="F7" s="71">
        <v>23</v>
      </c>
      <c r="G7" s="13">
        <f>E7*1.23</f>
        <v>296.99580000000003</v>
      </c>
      <c r="H7" s="76" t="s">
        <v>375</v>
      </c>
      <c r="I7" s="13" t="s">
        <v>374</v>
      </c>
      <c r="J7" s="77">
        <v>275</v>
      </c>
      <c r="K7" s="77">
        <v>175</v>
      </c>
      <c r="L7" s="77">
        <v>95</v>
      </c>
      <c r="M7" s="78">
        <v>1.6</v>
      </c>
      <c r="N7" s="79">
        <f>J7*K7*L7/1000000000</f>
        <v>4.5718750000000004E-3</v>
      </c>
    </row>
    <row r="8" spans="1:14" s="52" customFormat="1">
      <c r="A8" s="45"/>
      <c r="B8" s="46"/>
      <c r="C8" s="47"/>
      <c r="D8" s="48"/>
      <c r="E8" s="48"/>
      <c r="F8" s="49"/>
      <c r="G8" s="83"/>
      <c r="H8" s="51"/>
      <c r="I8" s="51"/>
      <c r="J8" s="84"/>
      <c r="K8" s="84"/>
      <c r="L8" s="84"/>
      <c r="M8" s="84"/>
      <c r="N8" s="79"/>
    </row>
    <row r="9" spans="1:14" s="66" customFormat="1" ht="15.75">
      <c r="A9" s="55"/>
      <c r="B9" s="56" t="s">
        <v>376</v>
      </c>
      <c r="C9" s="57"/>
      <c r="D9" s="58"/>
      <c r="E9" s="58"/>
      <c r="F9" s="59"/>
      <c r="G9" s="85"/>
      <c r="H9" s="86"/>
      <c r="I9" s="86"/>
      <c r="J9" s="63"/>
      <c r="K9" s="63"/>
      <c r="L9" s="63"/>
      <c r="M9" s="63"/>
      <c r="N9" s="63"/>
    </row>
    <row r="10" spans="1:14" s="52" customFormat="1" ht="18.75" customHeight="1">
      <c r="A10" s="67"/>
      <c r="B10" s="68" t="s">
        <v>1</v>
      </c>
      <c r="C10" s="69" t="s">
        <v>2</v>
      </c>
      <c r="D10" s="70" t="s">
        <v>3</v>
      </c>
      <c r="E10" s="70" t="s">
        <v>5</v>
      </c>
      <c r="F10" s="71" t="s">
        <v>365</v>
      </c>
      <c r="G10" s="14" t="s">
        <v>6</v>
      </c>
      <c r="H10" s="72" t="s">
        <v>366</v>
      </c>
      <c r="I10" s="14" t="s">
        <v>367</v>
      </c>
      <c r="J10" s="73" t="s">
        <v>368</v>
      </c>
      <c r="K10" s="73" t="s">
        <v>369</v>
      </c>
      <c r="L10" s="73" t="s">
        <v>370</v>
      </c>
      <c r="M10" s="73" t="s">
        <v>371</v>
      </c>
      <c r="N10" s="74" t="s">
        <v>372</v>
      </c>
    </row>
    <row r="11" spans="1:14" ht="14.25" customHeight="1">
      <c r="A11" s="67"/>
      <c r="B11" s="68">
        <v>5906564132186</v>
      </c>
      <c r="C11" s="75" t="s">
        <v>16</v>
      </c>
      <c r="D11" s="70" t="s">
        <v>11</v>
      </c>
      <c r="E11" s="70">
        <f>VLOOKUP(C11,Całość!B:H,4,0)</f>
        <v>298.37</v>
      </c>
      <c r="F11" s="71">
        <v>23</v>
      </c>
      <c r="G11" s="87">
        <f>E11*1.23</f>
        <v>366.99509999999998</v>
      </c>
      <c r="H11" s="76" t="s">
        <v>373</v>
      </c>
      <c r="I11" s="13" t="s">
        <v>374</v>
      </c>
      <c r="J11" s="77">
        <v>240</v>
      </c>
      <c r="K11" s="77">
        <v>230</v>
      </c>
      <c r="L11" s="77">
        <v>95</v>
      </c>
      <c r="M11" s="78">
        <v>1.85</v>
      </c>
      <c r="N11" s="79">
        <f t="shared" ref="N11:N12" si="0">J11*K11*L11/1000000000</f>
        <v>5.2440000000000004E-3</v>
      </c>
    </row>
    <row r="12" spans="1:14" ht="16.5" customHeight="1">
      <c r="A12" s="82"/>
      <c r="B12" s="68">
        <v>5906564132193</v>
      </c>
      <c r="C12" s="75" t="s">
        <v>18</v>
      </c>
      <c r="D12" s="70" t="s">
        <v>14</v>
      </c>
      <c r="E12" s="70">
        <f>VLOOKUP(C12,Całość!B:H,4,0)</f>
        <v>298.37</v>
      </c>
      <c r="F12" s="71">
        <v>23</v>
      </c>
      <c r="G12" s="87">
        <f>E12*1.23</f>
        <v>366.99509999999998</v>
      </c>
      <c r="H12" s="76" t="s">
        <v>375</v>
      </c>
      <c r="I12" s="13" t="s">
        <v>374</v>
      </c>
      <c r="J12" s="77">
        <v>240</v>
      </c>
      <c r="K12" s="77">
        <v>230</v>
      </c>
      <c r="L12" s="77">
        <v>95</v>
      </c>
      <c r="M12" s="78">
        <v>1.85</v>
      </c>
      <c r="N12" s="79">
        <f t="shared" si="0"/>
        <v>5.2440000000000004E-3</v>
      </c>
    </row>
    <row r="13" spans="1:14">
      <c r="A13" s="45"/>
      <c r="B13" s="46"/>
      <c r="C13" s="47"/>
      <c r="D13" s="48"/>
      <c r="E13" s="48"/>
      <c r="F13" s="49"/>
      <c r="G13" s="83"/>
      <c r="J13" s="88"/>
      <c r="K13" s="88"/>
      <c r="L13" s="88"/>
      <c r="M13" s="88"/>
      <c r="N13" s="89"/>
    </row>
    <row r="14" spans="1:14" s="66" customFormat="1" ht="15.75">
      <c r="A14" s="55"/>
      <c r="B14" s="56" t="s">
        <v>377</v>
      </c>
      <c r="C14" s="57"/>
      <c r="D14" s="58"/>
      <c r="E14" s="58"/>
      <c r="F14" s="59"/>
      <c r="G14" s="90"/>
      <c r="H14" s="86"/>
      <c r="I14" s="86"/>
      <c r="J14" s="91"/>
      <c r="K14" s="91"/>
      <c r="L14" s="91"/>
      <c r="M14" s="91"/>
      <c r="N14" s="92"/>
    </row>
    <row r="15" spans="1:14" s="52" customFormat="1">
      <c r="A15" s="67"/>
      <c r="B15" s="68" t="s">
        <v>1</v>
      </c>
      <c r="C15" s="69" t="s">
        <v>2</v>
      </c>
      <c r="D15" s="70" t="s">
        <v>3</v>
      </c>
      <c r="E15" s="70" t="s">
        <v>5</v>
      </c>
      <c r="F15" s="94" t="s">
        <v>365</v>
      </c>
      <c r="G15" s="95" t="s">
        <v>6</v>
      </c>
      <c r="H15" s="72" t="s">
        <v>366</v>
      </c>
      <c r="I15" s="14" t="s">
        <v>367</v>
      </c>
      <c r="J15" s="77" t="s">
        <v>368</v>
      </c>
      <c r="K15" s="77" t="s">
        <v>369</v>
      </c>
      <c r="L15" s="77" t="s">
        <v>370</v>
      </c>
      <c r="M15" s="73" t="s">
        <v>371</v>
      </c>
      <c r="N15" s="79" t="s">
        <v>372</v>
      </c>
    </row>
    <row r="16" spans="1:14">
      <c r="A16" s="67"/>
      <c r="B16" s="68">
        <v>5906564031052</v>
      </c>
      <c r="C16" s="75" t="s">
        <v>20</v>
      </c>
      <c r="D16" s="70" t="s">
        <v>8</v>
      </c>
      <c r="E16" s="70">
        <f>VLOOKUP(C16,Całość!B:H,4,0)</f>
        <v>324.39</v>
      </c>
      <c r="F16" s="94">
        <v>23</v>
      </c>
      <c r="G16" s="87">
        <f>E16*1.23</f>
        <v>398.99969999999996</v>
      </c>
      <c r="H16" s="76" t="s">
        <v>373</v>
      </c>
      <c r="I16" s="13" t="s">
        <v>374</v>
      </c>
      <c r="J16" s="96">
        <v>239</v>
      </c>
      <c r="K16" s="77">
        <v>178</v>
      </c>
      <c r="L16" s="77">
        <v>82</v>
      </c>
      <c r="M16" s="78">
        <v>1.3</v>
      </c>
      <c r="N16" s="79">
        <f>J16*K16*L16/1000000000</f>
        <v>3.4884439999999998E-3</v>
      </c>
    </row>
    <row r="17" spans="1:14">
      <c r="A17" s="67"/>
      <c r="B17" s="68">
        <v>5906564031069</v>
      </c>
      <c r="C17" s="75" t="s">
        <v>22</v>
      </c>
      <c r="D17" s="70" t="s">
        <v>11</v>
      </c>
      <c r="E17" s="70">
        <f>VLOOKUP(C17,Całość!B:H,4,0)</f>
        <v>324.39</v>
      </c>
      <c r="F17" s="94">
        <v>23</v>
      </c>
      <c r="G17" s="87">
        <f>E17*1.23</f>
        <v>398.99969999999996</v>
      </c>
      <c r="H17" s="76" t="s">
        <v>373</v>
      </c>
      <c r="I17" s="13" t="s">
        <v>374</v>
      </c>
      <c r="J17" s="96">
        <v>239</v>
      </c>
      <c r="K17" s="77">
        <v>178</v>
      </c>
      <c r="L17" s="77">
        <v>82</v>
      </c>
      <c r="M17" s="78">
        <v>1.3</v>
      </c>
      <c r="N17" s="79">
        <f>J17*K17*L17/1000000000</f>
        <v>3.4884439999999998E-3</v>
      </c>
    </row>
    <row r="18" spans="1:14">
      <c r="A18" s="67"/>
      <c r="B18" s="68">
        <v>5906564031076</v>
      </c>
      <c r="C18" s="75" t="s">
        <v>24</v>
      </c>
      <c r="D18" s="70" t="s">
        <v>14</v>
      </c>
      <c r="E18" s="70">
        <f>VLOOKUP(C18,Całość!B:H,4,0)</f>
        <v>324.39</v>
      </c>
      <c r="F18" s="94">
        <v>23</v>
      </c>
      <c r="G18" s="87">
        <f>E18*1.23</f>
        <v>398.99969999999996</v>
      </c>
      <c r="H18" s="76" t="s">
        <v>375</v>
      </c>
      <c r="I18" s="13" t="s">
        <v>374</v>
      </c>
      <c r="J18" s="96">
        <v>239</v>
      </c>
      <c r="K18" s="77">
        <v>178</v>
      </c>
      <c r="L18" s="77">
        <v>82</v>
      </c>
      <c r="M18" s="78">
        <v>1.3</v>
      </c>
      <c r="N18" s="79">
        <f>J18*K18*L18/1000000000</f>
        <v>3.4884439999999998E-3</v>
      </c>
    </row>
    <row r="19" spans="1:14">
      <c r="A19" s="82"/>
      <c r="B19" s="68">
        <v>5906564031083</v>
      </c>
      <c r="C19" s="75" t="s">
        <v>26</v>
      </c>
      <c r="D19" s="70" t="s">
        <v>27</v>
      </c>
      <c r="E19" s="70">
        <f>VLOOKUP(C19,Całość!B:H,4,0)</f>
        <v>324.39</v>
      </c>
      <c r="F19" s="94">
        <v>23</v>
      </c>
      <c r="G19" s="87">
        <f>E19*1.23</f>
        <v>398.99969999999996</v>
      </c>
      <c r="H19" s="76" t="s">
        <v>375</v>
      </c>
      <c r="I19" s="13" t="s">
        <v>374</v>
      </c>
      <c r="J19" s="96">
        <v>239</v>
      </c>
      <c r="K19" s="77">
        <v>178</v>
      </c>
      <c r="L19" s="77">
        <v>82</v>
      </c>
      <c r="M19" s="78">
        <v>1.3</v>
      </c>
      <c r="N19" s="79">
        <f>J19*K19*L19/1000000000</f>
        <v>3.4884439999999998E-3</v>
      </c>
    </row>
    <row r="20" spans="1:14">
      <c r="A20" s="97"/>
      <c r="B20" s="98"/>
      <c r="C20" s="99"/>
      <c r="D20" s="100"/>
      <c r="E20" s="100"/>
      <c r="F20" s="101"/>
      <c r="G20" s="102"/>
      <c r="J20" s="103"/>
      <c r="K20" s="103"/>
      <c r="L20" s="103"/>
      <c r="M20" s="103"/>
      <c r="N20" s="79"/>
    </row>
    <row r="21" spans="1:14" s="66" customFormat="1" ht="15.75">
      <c r="A21" s="104"/>
      <c r="B21" s="105" t="s">
        <v>378</v>
      </c>
      <c r="C21" s="106"/>
      <c r="D21" s="107"/>
      <c r="E21" s="107"/>
      <c r="F21" s="108"/>
      <c r="G21" s="109"/>
      <c r="H21" s="108"/>
      <c r="I21" s="108"/>
      <c r="J21" s="110"/>
      <c r="K21" s="110"/>
      <c r="L21" s="110"/>
      <c r="M21" s="110"/>
      <c r="N21" s="111"/>
    </row>
    <row r="22" spans="1:14" s="52" customFormat="1">
      <c r="A22" s="112"/>
      <c r="B22" s="9" t="s">
        <v>1</v>
      </c>
      <c r="C22" s="69" t="s">
        <v>2</v>
      </c>
      <c r="D22" s="14" t="s">
        <v>3</v>
      </c>
      <c r="E22" s="70" t="s">
        <v>5</v>
      </c>
      <c r="F22" s="73" t="s">
        <v>365</v>
      </c>
      <c r="G22" s="14" t="s">
        <v>6</v>
      </c>
      <c r="H22" s="72" t="s">
        <v>366</v>
      </c>
      <c r="I22" s="14" t="s">
        <v>367</v>
      </c>
      <c r="J22" s="77" t="s">
        <v>368</v>
      </c>
      <c r="K22" s="77" t="s">
        <v>369</v>
      </c>
      <c r="L22" s="77" t="s">
        <v>370</v>
      </c>
      <c r="M22" s="73" t="s">
        <v>371</v>
      </c>
      <c r="N22" s="79" t="s">
        <v>372</v>
      </c>
    </row>
    <row r="23" spans="1:14">
      <c r="A23" s="112"/>
      <c r="B23" s="9">
        <v>5906564030512</v>
      </c>
      <c r="C23" s="10" t="s">
        <v>29</v>
      </c>
      <c r="D23" s="14" t="s">
        <v>30</v>
      </c>
      <c r="E23" s="70">
        <f>VLOOKUP(C23,Całość!B:H,4,0)</f>
        <v>430.9</v>
      </c>
      <c r="F23" s="73">
        <v>23</v>
      </c>
      <c r="G23" s="13">
        <f t="shared" ref="G23:G28" si="1">E23*1.23</f>
        <v>530.00699999999995</v>
      </c>
      <c r="H23" s="76" t="s">
        <v>373</v>
      </c>
      <c r="I23" s="13" t="s">
        <v>374</v>
      </c>
      <c r="J23" s="77">
        <v>245</v>
      </c>
      <c r="K23" s="77">
        <v>235</v>
      </c>
      <c r="L23" s="77">
        <v>100</v>
      </c>
      <c r="M23" s="78">
        <v>2.25</v>
      </c>
      <c r="N23" s="79">
        <f t="shared" ref="N23:N28" si="2">J23*K23*L23/1000000000</f>
        <v>5.7574999999999996E-3</v>
      </c>
    </row>
    <row r="24" spans="1:14">
      <c r="A24" s="112"/>
      <c r="B24" s="9">
        <v>5906564030529</v>
      </c>
      <c r="C24" s="10" t="s">
        <v>32</v>
      </c>
      <c r="D24" s="14" t="s">
        <v>33</v>
      </c>
      <c r="E24" s="70">
        <f>VLOOKUP(C24,Całość!B:H,4,0)</f>
        <v>430.9</v>
      </c>
      <c r="F24" s="73">
        <v>23</v>
      </c>
      <c r="G24" s="13">
        <f t="shared" si="1"/>
        <v>530.00699999999995</v>
      </c>
      <c r="H24" s="76" t="s">
        <v>373</v>
      </c>
      <c r="I24" s="13" t="s">
        <v>374</v>
      </c>
      <c r="J24" s="77">
        <v>245</v>
      </c>
      <c r="K24" s="77">
        <v>235</v>
      </c>
      <c r="L24" s="77">
        <v>100</v>
      </c>
      <c r="M24" s="78">
        <v>2.25</v>
      </c>
      <c r="N24" s="79">
        <f t="shared" si="2"/>
        <v>5.7574999999999996E-3</v>
      </c>
    </row>
    <row r="25" spans="1:14">
      <c r="A25" s="112"/>
      <c r="B25" s="9">
        <v>5906564030536</v>
      </c>
      <c r="C25" s="10" t="s">
        <v>35</v>
      </c>
      <c r="D25" s="14" t="s">
        <v>27</v>
      </c>
      <c r="E25" s="70">
        <f>VLOOKUP(C25,Całość!B:H,4,0)</f>
        <v>430.9</v>
      </c>
      <c r="F25" s="73">
        <v>23</v>
      </c>
      <c r="G25" s="13">
        <f t="shared" si="1"/>
        <v>530.00699999999995</v>
      </c>
      <c r="H25" s="76" t="s">
        <v>375</v>
      </c>
      <c r="I25" s="13" t="s">
        <v>374</v>
      </c>
      <c r="J25" s="77">
        <v>245</v>
      </c>
      <c r="K25" s="77">
        <v>235</v>
      </c>
      <c r="L25" s="77">
        <v>100</v>
      </c>
      <c r="M25" s="78">
        <v>2.25</v>
      </c>
      <c r="N25" s="79">
        <f t="shared" si="2"/>
        <v>5.7574999999999996E-3</v>
      </c>
    </row>
    <row r="26" spans="1:14">
      <c r="A26" s="112"/>
      <c r="B26" s="9">
        <v>5906564030413</v>
      </c>
      <c r="C26" s="10" t="s">
        <v>37</v>
      </c>
      <c r="D26" s="14" t="s">
        <v>30</v>
      </c>
      <c r="E26" s="70">
        <f>VLOOKUP(C26,Całość!B:H,4,0)</f>
        <v>430.9</v>
      </c>
      <c r="F26" s="73">
        <v>23</v>
      </c>
      <c r="G26" s="13">
        <f t="shared" si="1"/>
        <v>530.00699999999995</v>
      </c>
      <c r="H26" s="76" t="s">
        <v>373</v>
      </c>
      <c r="I26" s="13" t="s">
        <v>374</v>
      </c>
      <c r="J26" s="77">
        <v>245</v>
      </c>
      <c r="K26" s="77">
        <v>235</v>
      </c>
      <c r="L26" s="77">
        <v>100</v>
      </c>
      <c r="M26" s="78">
        <v>2.25</v>
      </c>
      <c r="N26" s="79">
        <f t="shared" si="2"/>
        <v>5.7574999999999996E-3</v>
      </c>
    </row>
    <row r="27" spans="1:14">
      <c r="A27" s="112"/>
      <c r="B27" s="9">
        <v>5906564030420</v>
      </c>
      <c r="C27" s="10" t="s">
        <v>39</v>
      </c>
      <c r="D27" s="14" t="s">
        <v>33</v>
      </c>
      <c r="E27" s="70">
        <f>VLOOKUP(C27,Całość!B:H,4,0)</f>
        <v>430.9</v>
      </c>
      <c r="F27" s="73">
        <v>23</v>
      </c>
      <c r="G27" s="13">
        <f t="shared" si="1"/>
        <v>530.00699999999995</v>
      </c>
      <c r="H27" s="76" t="s">
        <v>373</v>
      </c>
      <c r="I27" s="13" t="s">
        <v>374</v>
      </c>
      <c r="J27" s="77">
        <v>245</v>
      </c>
      <c r="K27" s="77">
        <v>235</v>
      </c>
      <c r="L27" s="77">
        <v>100</v>
      </c>
      <c r="M27" s="78">
        <v>2.25</v>
      </c>
      <c r="N27" s="79">
        <f t="shared" si="2"/>
        <v>5.7574999999999996E-3</v>
      </c>
    </row>
    <row r="28" spans="1:14">
      <c r="A28" s="113"/>
      <c r="B28" s="9">
        <v>5906564030437</v>
      </c>
      <c r="C28" s="10" t="s">
        <v>41</v>
      </c>
      <c r="D28" s="14" t="s">
        <v>27</v>
      </c>
      <c r="E28" s="70">
        <f>VLOOKUP(C28,Całość!B:H,4,0)</f>
        <v>430.9</v>
      </c>
      <c r="F28" s="73">
        <v>23</v>
      </c>
      <c r="G28" s="13">
        <f t="shared" si="1"/>
        <v>530.00699999999995</v>
      </c>
      <c r="H28" s="76" t="s">
        <v>375</v>
      </c>
      <c r="I28" s="13" t="s">
        <v>374</v>
      </c>
      <c r="J28" s="77">
        <v>245</v>
      </c>
      <c r="K28" s="77">
        <v>235</v>
      </c>
      <c r="L28" s="77">
        <v>100</v>
      </c>
      <c r="M28" s="78">
        <v>2.25</v>
      </c>
      <c r="N28" s="79">
        <f t="shared" si="2"/>
        <v>5.7574999999999996E-3</v>
      </c>
    </row>
    <row r="29" spans="1:14" ht="10.5" customHeight="1">
      <c r="A29" s="97"/>
      <c r="B29" s="98"/>
      <c r="C29" s="99"/>
      <c r="D29" s="100"/>
      <c r="E29" s="100"/>
      <c r="F29" s="101"/>
      <c r="G29" s="102"/>
      <c r="H29" s="114"/>
      <c r="I29" s="115"/>
      <c r="J29" s="88"/>
      <c r="K29" s="88"/>
      <c r="L29" s="88"/>
      <c r="M29" s="88"/>
      <c r="N29" s="89"/>
    </row>
    <row r="30" spans="1:14" s="52" customFormat="1" ht="20.25" customHeight="1">
      <c r="A30" s="124"/>
      <c r="B30" s="105" t="s">
        <v>379</v>
      </c>
      <c r="C30" s="125"/>
      <c r="D30" s="126"/>
      <c r="E30" s="126"/>
      <c r="F30" s="127"/>
      <c r="G30" s="128"/>
      <c r="H30" s="129"/>
      <c r="I30" s="129"/>
      <c r="J30" s="130"/>
      <c r="K30" s="130"/>
      <c r="L30" s="130"/>
      <c r="M30" s="130"/>
      <c r="N30" s="131"/>
    </row>
    <row r="31" spans="1:14" s="52" customFormat="1">
      <c r="A31" s="132"/>
      <c r="B31" s="9" t="s">
        <v>1</v>
      </c>
      <c r="C31" s="69" t="s">
        <v>2</v>
      </c>
      <c r="D31" s="14" t="s">
        <v>3</v>
      </c>
      <c r="E31" s="70" t="s">
        <v>5</v>
      </c>
      <c r="F31" s="73" t="s">
        <v>365</v>
      </c>
      <c r="G31" s="14" t="s">
        <v>6</v>
      </c>
      <c r="H31" s="72" t="s">
        <v>366</v>
      </c>
      <c r="I31" s="14" t="s">
        <v>367</v>
      </c>
      <c r="J31" s="77" t="s">
        <v>368</v>
      </c>
      <c r="K31" s="77" t="s">
        <v>369</v>
      </c>
      <c r="L31" s="77" t="s">
        <v>370</v>
      </c>
      <c r="M31" s="73" t="s">
        <v>371</v>
      </c>
      <c r="N31" s="79" t="s">
        <v>372</v>
      </c>
    </row>
    <row r="32" spans="1:14" s="133" customFormat="1">
      <c r="A32" s="132"/>
      <c r="B32" s="16">
        <v>5906564001369</v>
      </c>
      <c r="C32" s="10" t="s">
        <v>43</v>
      </c>
      <c r="D32" s="14" t="s">
        <v>44</v>
      </c>
      <c r="E32" s="70">
        <f>VLOOKUP(C32,Całość!B:H,4,0)</f>
        <v>739.84</v>
      </c>
      <c r="F32" s="73">
        <v>23</v>
      </c>
      <c r="G32" s="13">
        <f>E32*1.23</f>
        <v>910.00319999999999</v>
      </c>
      <c r="H32" s="76" t="s">
        <v>375</v>
      </c>
      <c r="I32" s="13" t="s">
        <v>374</v>
      </c>
      <c r="J32" s="77">
        <v>490</v>
      </c>
      <c r="K32" s="77">
        <v>255</v>
      </c>
      <c r="L32" s="77">
        <v>135</v>
      </c>
      <c r="M32" s="78">
        <v>4.2</v>
      </c>
      <c r="N32" s="79">
        <f>J32*K32*L32/1000000000</f>
        <v>1.6868250000000001E-2</v>
      </c>
    </row>
    <row r="33" spans="1:14">
      <c r="A33" s="132"/>
      <c r="B33" s="9">
        <v>5906564001376</v>
      </c>
      <c r="C33" s="10" t="s">
        <v>46</v>
      </c>
      <c r="D33" s="14" t="s">
        <v>47</v>
      </c>
      <c r="E33" s="70">
        <f>VLOOKUP(C33,Całość!B:H,4,0)</f>
        <v>739.84</v>
      </c>
      <c r="F33" s="73">
        <v>23</v>
      </c>
      <c r="G33" s="13">
        <f>E33*1.23</f>
        <v>910.00319999999999</v>
      </c>
      <c r="H33" s="76" t="s">
        <v>375</v>
      </c>
      <c r="I33" s="13" t="s">
        <v>374</v>
      </c>
      <c r="J33" s="77">
        <v>490</v>
      </c>
      <c r="K33" s="77">
        <v>255</v>
      </c>
      <c r="L33" s="77">
        <v>135</v>
      </c>
      <c r="M33" s="78">
        <v>4.2</v>
      </c>
      <c r="N33" s="79">
        <f>J33*K33*L33/1000000000</f>
        <v>1.6868250000000001E-2</v>
      </c>
    </row>
    <row r="34" spans="1:14">
      <c r="A34" s="132"/>
      <c r="B34" s="9">
        <v>5906564001383</v>
      </c>
      <c r="C34" s="10" t="s">
        <v>49</v>
      </c>
      <c r="D34" s="14" t="s">
        <v>50</v>
      </c>
      <c r="E34" s="70">
        <f>VLOOKUP(C34,Całość!B:H,4,0)</f>
        <v>739.84</v>
      </c>
      <c r="F34" s="73">
        <v>23</v>
      </c>
      <c r="G34" s="13">
        <f>E34*1.23</f>
        <v>910.00319999999999</v>
      </c>
      <c r="H34" s="76" t="s">
        <v>375</v>
      </c>
      <c r="I34" s="13" t="s">
        <v>374</v>
      </c>
      <c r="J34" s="77">
        <v>490</v>
      </c>
      <c r="K34" s="77">
        <v>255</v>
      </c>
      <c r="L34" s="77">
        <v>135</v>
      </c>
      <c r="M34" s="78">
        <v>4.2</v>
      </c>
      <c r="N34" s="79">
        <f>J34*K34*L34/1000000000</f>
        <v>1.6868250000000001E-2</v>
      </c>
    </row>
    <row r="35" spans="1:14">
      <c r="A35" s="132"/>
      <c r="B35" s="9">
        <v>5906564001390</v>
      </c>
      <c r="C35" s="10" t="s">
        <v>52</v>
      </c>
      <c r="D35" s="14" t="s">
        <v>53</v>
      </c>
      <c r="E35" s="70">
        <f>VLOOKUP(C35,Całość!B:H,4,0)</f>
        <v>739.84</v>
      </c>
      <c r="F35" s="73">
        <v>23</v>
      </c>
      <c r="G35" s="13">
        <f>E35*1.23</f>
        <v>910.00319999999999</v>
      </c>
      <c r="H35" s="76" t="s">
        <v>380</v>
      </c>
      <c r="I35" s="13" t="s">
        <v>374</v>
      </c>
      <c r="J35" s="77">
        <v>490</v>
      </c>
      <c r="K35" s="77">
        <v>255</v>
      </c>
      <c r="L35" s="77">
        <v>135</v>
      </c>
      <c r="M35" s="78">
        <v>4.2</v>
      </c>
      <c r="N35" s="79">
        <f>J35*K35*L35/1000000000</f>
        <v>1.6868250000000001E-2</v>
      </c>
    </row>
    <row r="36" spans="1:14">
      <c r="A36" s="134"/>
      <c r="B36" s="9">
        <v>5906564001406</v>
      </c>
      <c r="C36" s="10" t="s">
        <v>55</v>
      </c>
      <c r="D36" s="14" t="s">
        <v>56</v>
      </c>
      <c r="E36" s="70">
        <f>VLOOKUP(C36,Całość!B:H,4,0)</f>
        <v>739.84</v>
      </c>
      <c r="F36" s="73">
        <v>23</v>
      </c>
      <c r="G36" s="13">
        <f>E36*1.23</f>
        <v>910.00319999999999</v>
      </c>
      <c r="H36" s="76" t="s">
        <v>375</v>
      </c>
      <c r="I36" s="13" t="s">
        <v>374</v>
      </c>
      <c r="J36" s="77">
        <v>490</v>
      </c>
      <c r="K36" s="77">
        <v>255</v>
      </c>
      <c r="L36" s="77">
        <v>135</v>
      </c>
      <c r="M36" s="78">
        <v>4.2</v>
      </c>
      <c r="N36" s="79">
        <f>J36*K36*L36/1000000000</f>
        <v>1.6868250000000001E-2</v>
      </c>
    </row>
    <row r="37" spans="1:14">
      <c r="A37" s="135"/>
      <c r="B37" s="136"/>
      <c r="C37" s="137"/>
      <c r="D37" s="138"/>
      <c r="E37" s="138"/>
      <c r="F37" s="139"/>
      <c r="G37" s="140"/>
      <c r="H37" s="123"/>
      <c r="I37" s="123"/>
      <c r="J37" s="88"/>
      <c r="K37" s="88"/>
      <c r="L37" s="88"/>
      <c r="M37" s="88"/>
      <c r="N37" s="89"/>
    </row>
    <row r="38" spans="1:14" s="145" customFormat="1" ht="18.75" customHeight="1">
      <c r="A38" s="141"/>
      <c r="B38" s="56" t="s">
        <v>381</v>
      </c>
      <c r="C38" s="142"/>
      <c r="D38" s="142"/>
      <c r="E38" s="142"/>
      <c r="F38" s="142"/>
      <c r="G38" s="143"/>
      <c r="H38" s="144"/>
      <c r="I38" s="144"/>
      <c r="J38" s="91"/>
      <c r="K38" s="91"/>
      <c r="L38" s="91"/>
      <c r="M38" s="91"/>
      <c r="N38" s="92"/>
    </row>
    <row r="39" spans="1:14" s="52" customFormat="1">
      <c r="A39" s="146"/>
      <c r="B39" s="68" t="s">
        <v>1</v>
      </c>
      <c r="C39" s="69" t="s">
        <v>2</v>
      </c>
      <c r="D39" s="70" t="s">
        <v>3</v>
      </c>
      <c r="E39" s="70" t="s">
        <v>5</v>
      </c>
      <c r="F39" s="94" t="s">
        <v>365</v>
      </c>
      <c r="G39" s="95" t="s">
        <v>6</v>
      </c>
      <c r="H39" s="72" t="s">
        <v>366</v>
      </c>
      <c r="I39" s="14" t="s">
        <v>367</v>
      </c>
      <c r="J39" s="77" t="s">
        <v>368</v>
      </c>
      <c r="K39" s="77" t="s">
        <v>369</v>
      </c>
      <c r="L39" s="77" t="s">
        <v>370</v>
      </c>
      <c r="M39" s="73" t="s">
        <v>371</v>
      </c>
      <c r="N39" s="79" t="s">
        <v>372</v>
      </c>
    </row>
    <row r="40" spans="1:14">
      <c r="A40" s="146"/>
      <c r="B40" s="68">
        <v>5906564001413</v>
      </c>
      <c r="C40" s="75" t="s">
        <v>58</v>
      </c>
      <c r="D40" s="70" t="s">
        <v>59</v>
      </c>
      <c r="E40" s="70">
        <f>VLOOKUP(C40,Całość!B:H,4,0)</f>
        <v>1178.8599999999999</v>
      </c>
      <c r="F40" s="94">
        <v>23</v>
      </c>
      <c r="G40" s="87">
        <f>E40*1.23</f>
        <v>1449.9977999999999</v>
      </c>
      <c r="H40" s="76" t="s">
        <v>375</v>
      </c>
      <c r="I40" s="13" t="s">
        <v>374</v>
      </c>
      <c r="J40" s="77">
        <v>490</v>
      </c>
      <c r="K40" s="77">
        <v>255</v>
      </c>
      <c r="L40" s="77">
        <v>135</v>
      </c>
      <c r="M40" s="78">
        <v>4.4000000000000004</v>
      </c>
      <c r="N40" s="79">
        <f t="shared" ref="N40:N47" si="3">J40*K40*L40/1000000000</f>
        <v>1.6868250000000001E-2</v>
      </c>
    </row>
    <row r="41" spans="1:14">
      <c r="A41" s="146"/>
      <c r="B41" s="68">
        <v>5906564001420</v>
      </c>
      <c r="C41" s="75" t="s">
        <v>61</v>
      </c>
      <c r="D41" s="70" t="s">
        <v>62</v>
      </c>
      <c r="E41" s="70">
        <f>VLOOKUP(C41,Całość!B:H,4,0)</f>
        <v>1178.8599999999999</v>
      </c>
      <c r="F41" s="94">
        <v>23</v>
      </c>
      <c r="G41" s="87">
        <f>E41*1.23</f>
        <v>1449.9977999999999</v>
      </c>
      <c r="H41" s="76" t="s">
        <v>380</v>
      </c>
      <c r="I41" s="13" t="s">
        <v>374</v>
      </c>
      <c r="J41" s="77">
        <v>490</v>
      </c>
      <c r="K41" s="77">
        <v>255</v>
      </c>
      <c r="L41" s="77">
        <v>135</v>
      </c>
      <c r="M41" s="78">
        <v>4.4000000000000004</v>
      </c>
      <c r="N41" s="79">
        <f t="shared" si="3"/>
        <v>1.6868250000000001E-2</v>
      </c>
    </row>
    <row r="42" spans="1:14">
      <c r="A42" s="147"/>
      <c r="B42" s="68">
        <v>5906564001437</v>
      </c>
      <c r="C42" s="75" t="s">
        <v>64</v>
      </c>
      <c r="D42" s="70" t="s">
        <v>65</v>
      </c>
      <c r="E42" s="70">
        <f>VLOOKUP(C42,Całość!B:H,4,0)</f>
        <v>1250.4100000000001</v>
      </c>
      <c r="F42" s="94">
        <v>23</v>
      </c>
      <c r="G42" s="87">
        <f>E42*1.23</f>
        <v>1538.0043000000001</v>
      </c>
      <c r="H42" s="76" t="s">
        <v>380</v>
      </c>
      <c r="I42" s="13" t="s">
        <v>374</v>
      </c>
      <c r="J42" s="77">
        <v>490</v>
      </c>
      <c r="K42" s="77">
        <v>255</v>
      </c>
      <c r="L42" s="77">
        <v>135</v>
      </c>
      <c r="M42" s="78">
        <v>4.4000000000000004</v>
      </c>
      <c r="N42" s="79">
        <f t="shared" si="3"/>
        <v>1.6868250000000001E-2</v>
      </c>
    </row>
    <row r="43" spans="1:14" s="52" customFormat="1">
      <c r="A43" s="148"/>
      <c r="B43" s="149"/>
      <c r="C43" s="150"/>
      <c r="D43" s="151"/>
      <c r="E43" s="151"/>
      <c r="F43" s="152"/>
      <c r="G43" s="153"/>
      <c r="H43" s="154"/>
      <c r="I43" s="154"/>
      <c r="J43" s="88"/>
      <c r="K43" s="88"/>
      <c r="L43" s="88"/>
      <c r="M43" s="88"/>
      <c r="N43" s="89"/>
    </row>
    <row r="44" spans="1:14">
      <c r="A44" s="97"/>
      <c r="B44" s="98"/>
      <c r="C44" s="155"/>
      <c r="D44" s="100"/>
      <c r="E44" s="100"/>
      <c r="F44" s="101"/>
      <c r="G44" s="156"/>
      <c r="H44" s="117"/>
      <c r="I44" s="118"/>
      <c r="J44" s="88"/>
      <c r="K44" s="88"/>
      <c r="L44" s="88"/>
      <c r="M44" s="88"/>
      <c r="N44" s="89"/>
    </row>
    <row r="45" spans="1:14" s="65" customFormat="1" ht="21" customHeight="1">
      <c r="A45" s="104"/>
      <c r="B45" s="157" t="s">
        <v>382</v>
      </c>
      <c r="C45" s="158"/>
      <c r="D45" s="159"/>
      <c r="E45" s="159"/>
      <c r="F45" s="160"/>
      <c r="G45" s="161"/>
      <c r="H45" s="61"/>
      <c r="I45" s="62"/>
      <c r="J45" s="91"/>
      <c r="K45" s="91"/>
      <c r="L45" s="91"/>
      <c r="M45" s="91"/>
      <c r="N45" s="92"/>
    </row>
    <row r="46" spans="1:14" s="52" customFormat="1">
      <c r="A46" s="112"/>
      <c r="B46" s="119" t="s">
        <v>1</v>
      </c>
      <c r="C46" s="69" t="s">
        <v>2</v>
      </c>
      <c r="D46" s="70" t="s">
        <v>3</v>
      </c>
      <c r="E46" s="70" t="s">
        <v>5</v>
      </c>
      <c r="F46" s="94" t="s">
        <v>365</v>
      </c>
      <c r="G46" s="95" t="s">
        <v>6</v>
      </c>
      <c r="H46" s="72" t="s">
        <v>366</v>
      </c>
      <c r="I46" s="14" t="s">
        <v>367</v>
      </c>
      <c r="J46" s="77" t="s">
        <v>368</v>
      </c>
      <c r="K46" s="77" t="s">
        <v>369</v>
      </c>
      <c r="L46" s="77" t="s">
        <v>370</v>
      </c>
      <c r="M46" s="73" t="s">
        <v>371</v>
      </c>
      <c r="N46" s="79" t="s">
        <v>372</v>
      </c>
    </row>
    <row r="47" spans="1:14">
      <c r="A47" s="120"/>
      <c r="B47" s="162">
        <v>5906564090103</v>
      </c>
      <c r="C47" s="163" t="s">
        <v>67</v>
      </c>
      <c r="D47" s="164" t="s">
        <v>68</v>
      </c>
      <c r="E47" s="70">
        <f>VLOOKUP(C47,Całość!B:H,4,0)</f>
        <v>2211.38</v>
      </c>
      <c r="F47" s="165">
        <v>23</v>
      </c>
      <c r="G47" s="166">
        <f>E47*1.23</f>
        <v>2719.9974000000002</v>
      </c>
      <c r="H47" s="76" t="s">
        <v>380</v>
      </c>
      <c r="I47" s="13" t="s">
        <v>374</v>
      </c>
      <c r="J47" s="77">
        <v>600</v>
      </c>
      <c r="K47" s="77">
        <v>330</v>
      </c>
      <c r="L47" s="77">
        <v>155</v>
      </c>
      <c r="M47" s="78">
        <v>9.1999999999999993</v>
      </c>
      <c r="N47" s="79">
        <f t="shared" si="3"/>
        <v>3.0689999999999999E-2</v>
      </c>
    </row>
    <row r="48" spans="1:14">
      <c r="A48" s="302"/>
      <c r="C48" s="396"/>
      <c r="G48" s="123"/>
      <c r="H48" s="117"/>
      <c r="I48" s="118"/>
      <c r="J48" s="88"/>
      <c r="K48" s="88"/>
      <c r="L48" s="88"/>
      <c r="M48" s="88"/>
      <c r="N48" s="89"/>
    </row>
    <row r="49" spans="1:14" s="65" customFormat="1" ht="15.75">
      <c r="A49" s="397"/>
      <c r="B49" s="479" t="s">
        <v>383</v>
      </c>
      <c r="C49" s="480"/>
      <c r="D49" s="398"/>
      <c r="E49" s="398"/>
      <c r="F49" s="398"/>
      <c r="G49" s="481"/>
      <c r="H49" s="399"/>
      <c r="I49" s="398"/>
      <c r="J49" s="400"/>
      <c r="K49" s="400"/>
      <c r="L49" s="400"/>
      <c r="M49" s="400"/>
      <c r="N49" s="401"/>
    </row>
    <row r="50" spans="1:14" s="52" customFormat="1">
      <c r="A50" s="477"/>
      <c r="B50" s="9" t="s">
        <v>1</v>
      </c>
      <c r="C50" s="213" t="s">
        <v>2</v>
      </c>
      <c r="D50" s="6" t="s">
        <v>4</v>
      </c>
      <c r="E50" s="14" t="s">
        <v>5</v>
      </c>
      <c r="F50" s="73" t="s">
        <v>365</v>
      </c>
      <c r="G50" s="14" t="s">
        <v>6</v>
      </c>
      <c r="H50" s="14"/>
      <c r="I50" s="14"/>
      <c r="J50" s="77"/>
      <c r="K50" s="77"/>
      <c r="L50" s="77"/>
      <c r="M50" s="73" t="s">
        <v>371</v>
      </c>
      <c r="N50" s="79"/>
    </row>
    <row r="51" spans="1:14" s="52" customFormat="1" ht="22.5">
      <c r="A51" s="477"/>
      <c r="B51" s="482">
        <v>5906564130809</v>
      </c>
      <c r="C51" s="2" t="s">
        <v>70</v>
      </c>
      <c r="D51" s="171" t="s">
        <v>384</v>
      </c>
      <c r="E51" s="14">
        <f>VLOOKUP(C51,Całość!B:H,4,0)</f>
        <v>80.489999999999995</v>
      </c>
      <c r="F51" s="73">
        <v>23</v>
      </c>
      <c r="G51" s="13">
        <f t="shared" ref="G51:G58" si="4">E51*1.23</f>
        <v>99.00269999999999</v>
      </c>
      <c r="H51" s="13"/>
      <c r="I51" s="13"/>
      <c r="J51" s="77"/>
      <c r="K51" s="77"/>
      <c r="L51" s="77"/>
      <c r="M51" s="77">
        <v>0.9</v>
      </c>
      <c r="N51" s="79"/>
    </row>
    <row r="52" spans="1:14" s="52" customFormat="1" ht="22.5">
      <c r="A52" s="477"/>
      <c r="B52" s="483">
        <v>5906564130113</v>
      </c>
      <c r="C52" s="23" t="s">
        <v>72</v>
      </c>
      <c r="D52" s="16" t="s">
        <v>73</v>
      </c>
      <c r="E52" s="14">
        <f>VLOOKUP(C52,Całość!B:H,4,0)</f>
        <v>6.91</v>
      </c>
      <c r="F52" s="73">
        <v>23</v>
      </c>
      <c r="G52" s="13">
        <f t="shared" si="4"/>
        <v>8.4992999999999999</v>
      </c>
      <c r="H52" s="13"/>
      <c r="I52" s="13"/>
      <c r="J52" s="77"/>
      <c r="K52" s="77"/>
      <c r="L52" s="77"/>
      <c r="M52" s="77">
        <v>0.1</v>
      </c>
      <c r="N52" s="79"/>
    </row>
    <row r="53" spans="1:14" s="52" customFormat="1" ht="22.5">
      <c r="A53" s="477"/>
      <c r="B53" s="484">
        <v>5906564130120</v>
      </c>
      <c r="C53" s="23" t="s">
        <v>74</v>
      </c>
      <c r="D53" s="16" t="s">
        <v>75</v>
      </c>
      <c r="E53" s="14">
        <f>VLOOKUP(C53,Całość!B:H,4,0)</f>
        <v>6.91</v>
      </c>
      <c r="F53" s="73">
        <v>23</v>
      </c>
      <c r="G53" s="13">
        <f t="shared" si="4"/>
        <v>8.4992999999999999</v>
      </c>
      <c r="H53" s="13"/>
      <c r="I53" s="13"/>
      <c r="J53" s="77"/>
      <c r="K53" s="77"/>
      <c r="L53" s="77"/>
      <c r="M53" s="77">
        <v>0.1</v>
      </c>
      <c r="N53" s="79"/>
    </row>
    <row r="54" spans="1:14" ht="22.5">
      <c r="A54" s="477"/>
      <c r="B54" s="20">
        <v>5906564131981</v>
      </c>
      <c r="C54" s="2" t="s">
        <v>76</v>
      </c>
      <c r="D54" s="171" t="s">
        <v>557</v>
      </c>
      <c r="E54" s="14">
        <f>VLOOKUP(C54,Całość!B:H,4,0)</f>
        <v>126.83</v>
      </c>
      <c r="F54" s="73">
        <v>23</v>
      </c>
      <c r="G54" s="13">
        <f t="shared" si="4"/>
        <v>156.0009</v>
      </c>
      <c r="H54" s="13"/>
      <c r="I54" s="13"/>
      <c r="J54" s="77"/>
      <c r="K54" s="77"/>
      <c r="L54" s="77"/>
      <c r="M54" s="77">
        <v>0.3</v>
      </c>
      <c r="N54" s="79"/>
    </row>
    <row r="55" spans="1:14" ht="22.5">
      <c r="A55" s="477"/>
      <c r="B55" s="20">
        <v>5906564131998</v>
      </c>
      <c r="C55" s="2" t="s">
        <v>77</v>
      </c>
      <c r="D55" s="171" t="s">
        <v>558</v>
      </c>
      <c r="E55" s="14">
        <f>VLOOKUP(C55,Całość!B:H,4,0)</f>
        <v>126.83</v>
      </c>
      <c r="F55" s="73">
        <v>23</v>
      </c>
      <c r="G55" s="13">
        <f t="shared" si="4"/>
        <v>156.0009</v>
      </c>
      <c r="H55" s="13"/>
      <c r="I55" s="13"/>
      <c r="J55" s="77"/>
      <c r="K55" s="77"/>
      <c r="L55" s="77"/>
      <c r="M55" s="77">
        <v>0.3</v>
      </c>
      <c r="N55" s="79"/>
    </row>
    <row r="56" spans="1:14" ht="12" customHeight="1">
      <c r="A56" s="477"/>
      <c r="B56" s="20">
        <v>5906564130854</v>
      </c>
      <c r="C56" s="23" t="s">
        <v>78</v>
      </c>
      <c r="D56" s="16" t="s">
        <v>79</v>
      </c>
      <c r="E56" s="14">
        <f>VLOOKUP(C56,Całość!B:H,4,0)</f>
        <v>32.520000000000003</v>
      </c>
      <c r="F56" s="73">
        <v>23</v>
      </c>
      <c r="G56" s="13">
        <f t="shared" si="4"/>
        <v>39.999600000000001</v>
      </c>
      <c r="H56" s="13"/>
      <c r="I56" s="13"/>
      <c r="J56" s="77"/>
      <c r="K56" s="77"/>
      <c r="L56" s="77"/>
      <c r="M56" s="77">
        <v>0.2</v>
      </c>
      <c r="N56" s="79"/>
    </row>
    <row r="57" spans="1:14" s="133" customFormat="1" ht="12" customHeight="1">
      <c r="A57" s="477"/>
      <c r="B57" s="20">
        <v>5906564130878</v>
      </c>
      <c r="C57" s="23" t="s">
        <v>80</v>
      </c>
      <c r="D57" s="16" t="s">
        <v>81</v>
      </c>
      <c r="E57" s="14">
        <f>VLOOKUP(C57,Całość!B:H,4,0)</f>
        <v>38.21</v>
      </c>
      <c r="F57" s="73">
        <v>23</v>
      </c>
      <c r="G57" s="13">
        <f t="shared" si="4"/>
        <v>46.9983</v>
      </c>
      <c r="H57" s="13"/>
      <c r="I57" s="13"/>
      <c r="J57" s="77"/>
      <c r="K57" s="77"/>
      <c r="L57" s="77"/>
      <c r="M57" s="77">
        <v>0.2</v>
      </c>
      <c r="N57" s="79"/>
    </row>
    <row r="58" spans="1:14" ht="22.5">
      <c r="A58" s="478"/>
      <c r="B58" s="485">
        <v>5906564130212</v>
      </c>
      <c r="C58" s="23" t="s">
        <v>82</v>
      </c>
      <c r="D58" s="16" t="s">
        <v>83</v>
      </c>
      <c r="E58" s="14">
        <f>VLOOKUP(C58,Całość!B:H,4,0)</f>
        <v>46.34</v>
      </c>
      <c r="F58" s="73">
        <v>23</v>
      </c>
      <c r="G58" s="13">
        <f t="shared" si="4"/>
        <v>56.998200000000004</v>
      </c>
      <c r="H58" s="13"/>
      <c r="I58" s="13"/>
      <c r="J58" s="77"/>
      <c r="K58" s="77"/>
      <c r="L58" s="77"/>
      <c r="M58" s="77">
        <v>0.2</v>
      </c>
      <c r="N58" s="7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2" sqref="A2"/>
    </sheetView>
  </sheetViews>
  <sheetFormatPr defaultRowHeight="11.25"/>
  <cols>
    <col min="1" max="1" width="12.85546875" style="122" customWidth="1"/>
    <col min="2" max="2" width="13.28515625" style="122" customWidth="1"/>
    <col min="3" max="3" width="22" style="81" bestFit="1" customWidth="1"/>
    <col min="4" max="4" width="33.7109375" style="51" customWidth="1"/>
    <col min="5" max="5" width="11.42578125" style="51" customWidth="1"/>
    <col min="6" max="6" width="4.140625" style="54" customWidth="1"/>
    <col min="7" max="7" width="11.5703125" style="51" customWidth="1"/>
    <col min="8" max="9" width="9.7109375" style="51" customWidth="1"/>
    <col min="10" max="10" width="15.5703125" style="186" bestFit="1" customWidth="1"/>
    <col min="11" max="11" width="11" style="81" bestFit="1" customWidth="1"/>
    <col min="12" max="12" width="12.85546875" style="81" bestFit="1" customWidth="1"/>
    <col min="13" max="13" width="12.7109375" style="81" bestFit="1" customWidth="1"/>
    <col min="14" max="14" width="10.28515625" style="81" bestFit="1" customWidth="1"/>
    <col min="15" max="15" width="10.42578125" style="81" bestFit="1" customWidth="1"/>
    <col min="16" max="16" width="22" style="81" bestFit="1" customWidth="1"/>
    <col min="17" max="16384" width="9.140625" style="81"/>
  </cols>
  <sheetData>
    <row r="1" spans="1:16" s="145" customFormat="1" ht="15.75">
      <c r="A1" s="37" t="s">
        <v>84</v>
      </c>
      <c r="B1" s="179"/>
      <c r="C1" s="179"/>
      <c r="D1" s="179"/>
      <c r="E1" s="179"/>
      <c r="F1" s="179"/>
      <c r="G1" s="180"/>
      <c r="H1" s="181"/>
      <c r="I1" s="182"/>
      <c r="J1" s="183"/>
      <c r="K1" s="184"/>
      <c r="L1" s="184"/>
      <c r="M1" s="184"/>
      <c r="N1" s="184"/>
      <c r="O1" s="185"/>
    </row>
    <row r="2" spans="1:16">
      <c r="A2" s="45"/>
      <c r="B2" s="46"/>
      <c r="C2" s="49"/>
      <c r="D2" s="48"/>
      <c r="E2" s="48"/>
      <c r="F2" s="49"/>
      <c r="G2" s="83"/>
      <c r="H2" s="50"/>
      <c r="K2" s="51"/>
      <c r="L2" s="51"/>
      <c r="M2" s="51"/>
      <c r="N2" s="51"/>
      <c r="O2" s="187"/>
    </row>
    <row r="3" spans="1:16" s="66" customFormat="1" ht="15.75">
      <c r="A3" s="55"/>
      <c r="B3" s="56" t="s">
        <v>385</v>
      </c>
      <c r="C3" s="188"/>
      <c r="D3" s="189"/>
      <c r="E3" s="189"/>
      <c r="F3" s="188"/>
      <c r="G3" s="190"/>
      <c r="H3" s="191"/>
      <c r="I3" s="192"/>
      <c r="J3" s="193"/>
      <c r="K3" s="194"/>
      <c r="L3" s="194"/>
      <c r="M3" s="194"/>
      <c r="N3" s="194"/>
      <c r="O3" s="195"/>
    </row>
    <row r="4" spans="1:16" s="52" customFormat="1" ht="15" customHeight="1">
      <c r="A4" s="67"/>
      <c r="B4" s="68" t="s">
        <v>1</v>
      </c>
      <c r="C4" s="169" t="s">
        <v>2</v>
      </c>
      <c r="D4" s="70" t="s">
        <v>85</v>
      </c>
      <c r="E4" s="70" t="s">
        <v>5</v>
      </c>
      <c r="F4" s="94" t="s">
        <v>365</v>
      </c>
      <c r="G4" s="95" t="s">
        <v>6</v>
      </c>
      <c r="H4" s="72" t="s">
        <v>366</v>
      </c>
      <c r="I4" s="14" t="s">
        <v>367</v>
      </c>
      <c r="J4" s="196" t="s">
        <v>386</v>
      </c>
      <c r="K4" s="73" t="s">
        <v>368</v>
      </c>
      <c r="L4" s="73" t="s">
        <v>369</v>
      </c>
      <c r="M4" s="73" t="s">
        <v>370</v>
      </c>
      <c r="N4" s="73" t="s">
        <v>387</v>
      </c>
      <c r="O4" s="74" t="s">
        <v>372</v>
      </c>
    </row>
    <row r="5" spans="1:16" ht="15" customHeight="1">
      <c r="A5" s="67"/>
      <c r="B5" s="197">
        <v>5906564160516</v>
      </c>
      <c r="C5" s="198" t="s">
        <v>86</v>
      </c>
      <c r="D5" s="70" t="s">
        <v>388</v>
      </c>
      <c r="E5" s="70">
        <f>VLOOKUP(C5,Całość!B:H,4,0)</f>
        <v>474.8</v>
      </c>
      <c r="F5" s="94">
        <v>23</v>
      </c>
      <c r="G5" s="87">
        <f t="shared" ref="G5:G9" si="0">E5*1.23</f>
        <v>584.00400000000002</v>
      </c>
      <c r="H5" s="76" t="s">
        <v>373</v>
      </c>
      <c r="I5" s="13" t="s">
        <v>374</v>
      </c>
      <c r="J5" s="199">
        <v>15</v>
      </c>
      <c r="K5" s="77">
        <v>500</v>
      </c>
      <c r="L5" s="77">
        <v>300</v>
      </c>
      <c r="M5" s="77">
        <v>190</v>
      </c>
      <c r="N5" s="77">
        <v>5</v>
      </c>
      <c r="O5" s="79">
        <f t="shared" ref="O5:O9" si="1">K5*L5*M5/1000000000</f>
        <v>2.8500000000000001E-2</v>
      </c>
      <c r="P5" s="52"/>
    </row>
    <row r="6" spans="1:16" ht="15" customHeight="1">
      <c r="A6" s="67"/>
      <c r="B6" s="200">
        <v>5906564160523</v>
      </c>
      <c r="C6" s="198" t="s">
        <v>89</v>
      </c>
      <c r="D6" s="70" t="s">
        <v>389</v>
      </c>
      <c r="E6" s="70">
        <f>VLOOKUP(C6,Całość!B:H,4,0)</f>
        <v>474.8</v>
      </c>
      <c r="F6" s="94">
        <v>23</v>
      </c>
      <c r="G6" s="87">
        <f t="shared" si="0"/>
        <v>584.00400000000002</v>
      </c>
      <c r="H6" s="76" t="s">
        <v>373</v>
      </c>
      <c r="I6" s="13" t="s">
        <v>374</v>
      </c>
      <c r="J6" s="199">
        <v>15</v>
      </c>
      <c r="K6" s="77">
        <v>500</v>
      </c>
      <c r="L6" s="77">
        <v>300</v>
      </c>
      <c r="M6" s="77">
        <v>190</v>
      </c>
      <c r="N6" s="77">
        <v>5</v>
      </c>
      <c r="O6" s="79">
        <f t="shared" si="1"/>
        <v>2.8500000000000001E-2</v>
      </c>
      <c r="P6" s="52"/>
    </row>
    <row r="7" spans="1:16" ht="15" customHeight="1">
      <c r="A7" s="67"/>
      <c r="B7" s="196">
        <v>5906564160639</v>
      </c>
      <c r="C7" s="198" t="s">
        <v>91</v>
      </c>
      <c r="D7" s="70" t="s">
        <v>390</v>
      </c>
      <c r="E7" s="70">
        <f>VLOOKUP(C7,Całość!B:H,4,0)</f>
        <v>474.8</v>
      </c>
      <c r="F7" s="94">
        <v>23</v>
      </c>
      <c r="G7" s="87">
        <f t="shared" si="0"/>
        <v>584.00400000000002</v>
      </c>
      <c r="H7" s="76" t="s">
        <v>373</v>
      </c>
      <c r="I7" s="13" t="s">
        <v>374</v>
      </c>
      <c r="J7" s="199">
        <v>15</v>
      </c>
      <c r="K7" s="77">
        <v>500</v>
      </c>
      <c r="L7" s="77">
        <v>300</v>
      </c>
      <c r="M7" s="77">
        <v>190</v>
      </c>
      <c r="N7" s="77">
        <v>5</v>
      </c>
      <c r="O7" s="79">
        <f t="shared" si="1"/>
        <v>2.8500000000000001E-2</v>
      </c>
      <c r="P7" s="52"/>
    </row>
    <row r="8" spans="1:16" ht="15" customHeight="1">
      <c r="A8" s="67"/>
      <c r="B8" s="197">
        <v>5906564133152</v>
      </c>
      <c r="C8" s="198" t="s">
        <v>94</v>
      </c>
      <c r="D8" s="70" t="s">
        <v>391</v>
      </c>
      <c r="E8" s="70">
        <f>VLOOKUP(C8,Całość!B:H,4,0)</f>
        <v>567.48</v>
      </c>
      <c r="F8" s="94">
        <v>23</v>
      </c>
      <c r="G8" s="87">
        <f t="shared" si="0"/>
        <v>698.00040000000001</v>
      </c>
      <c r="H8" s="76" t="s">
        <v>373</v>
      </c>
      <c r="I8" s="13" t="s">
        <v>374</v>
      </c>
      <c r="J8" s="199">
        <v>15</v>
      </c>
      <c r="K8" s="77">
        <v>480</v>
      </c>
      <c r="L8" s="77">
        <v>325</v>
      </c>
      <c r="M8" s="77">
        <v>256</v>
      </c>
      <c r="N8" s="77">
        <v>6.6</v>
      </c>
      <c r="O8" s="79">
        <f t="shared" si="1"/>
        <v>3.9935999999999999E-2</v>
      </c>
      <c r="P8" s="52"/>
    </row>
    <row r="9" spans="1:16" ht="15" customHeight="1">
      <c r="A9" s="67"/>
      <c r="B9" s="200">
        <v>5906564133169</v>
      </c>
      <c r="C9" s="198" t="s">
        <v>97</v>
      </c>
      <c r="D9" s="70" t="s">
        <v>392</v>
      </c>
      <c r="E9" s="70">
        <f>VLOOKUP(C9,Całość!B:H,4,0)</f>
        <v>567.48</v>
      </c>
      <c r="F9" s="94">
        <v>23</v>
      </c>
      <c r="G9" s="87">
        <f t="shared" si="0"/>
        <v>698.00040000000001</v>
      </c>
      <c r="H9" s="76" t="s">
        <v>373</v>
      </c>
      <c r="I9" s="13" t="s">
        <v>374</v>
      </c>
      <c r="J9" s="199">
        <v>15</v>
      </c>
      <c r="K9" s="77">
        <v>480</v>
      </c>
      <c r="L9" s="77">
        <v>325</v>
      </c>
      <c r="M9" s="77">
        <v>256</v>
      </c>
      <c r="N9" s="77">
        <v>6.6</v>
      </c>
      <c r="O9" s="79">
        <f t="shared" si="1"/>
        <v>3.9935999999999999E-2</v>
      </c>
      <c r="P9" s="52"/>
    </row>
    <row r="10" spans="1:16">
      <c r="A10" s="201"/>
      <c r="B10" s="202"/>
      <c r="C10" s="203"/>
      <c r="D10" s="48"/>
      <c r="E10" s="48"/>
      <c r="F10" s="49"/>
      <c r="G10" s="116"/>
      <c r="H10" s="117"/>
      <c r="I10" s="118"/>
      <c r="J10" s="204"/>
      <c r="K10" s="115"/>
      <c r="L10" s="115"/>
      <c r="M10" s="115"/>
      <c r="N10" s="115"/>
      <c r="O10" s="89"/>
      <c r="P10" s="52"/>
    </row>
    <row r="11" spans="1:16">
      <c r="A11" s="121"/>
      <c r="B11" s="208"/>
      <c r="C11" s="133"/>
      <c r="G11" s="209"/>
      <c r="H11" s="117"/>
      <c r="I11" s="118"/>
      <c r="J11" s="204"/>
      <c r="K11" s="88"/>
      <c r="L11" s="88"/>
      <c r="M11" s="88"/>
      <c r="N11" s="88"/>
      <c r="O11" s="89"/>
      <c r="P11" s="52"/>
    </row>
    <row r="12" spans="1:16" s="65" customFormat="1" ht="15.75">
      <c r="A12" s="104"/>
      <c r="B12" s="105" t="s">
        <v>395</v>
      </c>
      <c r="C12" s="210"/>
      <c r="D12" s="211"/>
      <c r="E12" s="211"/>
      <c r="F12" s="210"/>
      <c r="G12" s="212"/>
      <c r="H12" s="404"/>
      <c r="I12" s="210"/>
      <c r="J12" s="405"/>
      <c r="K12" s="406"/>
      <c r="L12" s="406"/>
      <c r="M12" s="406"/>
      <c r="N12" s="406"/>
      <c r="O12" s="407"/>
      <c r="P12" s="52"/>
    </row>
    <row r="13" spans="1:16" s="52" customFormat="1">
      <c r="A13" s="112"/>
      <c r="B13" s="9" t="s">
        <v>1</v>
      </c>
      <c r="C13" s="213" t="s">
        <v>2</v>
      </c>
      <c r="D13" s="73" t="s">
        <v>4</v>
      </c>
      <c r="E13" s="70" t="s">
        <v>5</v>
      </c>
      <c r="F13" s="73" t="s">
        <v>365</v>
      </c>
      <c r="G13" s="14" t="s">
        <v>6</v>
      </c>
      <c r="H13" s="114"/>
      <c r="I13" s="115"/>
      <c r="J13" s="214"/>
      <c r="K13" s="215"/>
      <c r="L13" s="215"/>
      <c r="M13" s="215"/>
      <c r="N13" s="215"/>
      <c r="O13" s="89"/>
    </row>
    <row r="14" spans="1:16" ht="29.25">
      <c r="A14" s="112"/>
      <c r="B14" s="216">
        <v>5906564191619</v>
      </c>
      <c r="C14" s="121" t="s">
        <v>224</v>
      </c>
      <c r="D14" s="217" t="s">
        <v>396</v>
      </c>
      <c r="E14" s="70">
        <f>VLOOKUP(C14,Całość!B:H,4,0)</f>
        <v>73.17</v>
      </c>
      <c r="F14" s="73">
        <v>23</v>
      </c>
      <c r="G14" s="13">
        <f t="shared" ref="G14:G15" si="2">E14*1.23</f>
        <v>89.999099999999999</v>
      </c>
      <c r="H14" s="172"/>
      <c r="I14" s="123"/>
      <c r="J14" s="218"/>
      <c r="O14" s="170"/>
      <c r="P14" s="52"/>
    </row>
    <row r="15" spans="1:16" s="133" customFormat="1" ht="19.5">
      <c r="A15" s="120"/>
      <c r="B15" s="216">
        <v>5906564191695</v>
      </c>
      <c r="C15" s="408" t="s">
        <v>228</v>
      </c>
      <c r="D15" s="219" t="s">
        <v>397</v>
      </c>
      <c r="E15" s="164">
        <f>VLOOKUP(C15,Całość!B:H,4,0)</f>
        <v>82.93</v>
      </c>
      <c r="F15" s="73">
        <v>23</v>
      </c>
      <c r="G15" s="13">
        <f t="shared" si="2"/>
        <v>102.0039</v>
      </c>
      <c r="H15" s="173"/>
      <c r="I15" s="174"/>
      <c r="J15" s="220"/>
      <c r="K15" s="175"/>
      <c r="L15" s="175"/>
      <c r="M15" s="175"/>
      <c r="N15" s="175"/>
      <c r="O15" s="176"/>
      <c r="P15" s="52"/>
    </row>
    <row r="16" spans="1:16">
      <c r="A16" s="121"/>
      <c r="B16" s="221"/>
      <c r="C16" s="122"/>
      <c r="G16" s="123"/>
      <c r="H16" s="123"/>
      <c r="I16" s="123"/>
      <c r="J16" s="2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8"/>
  <sheetViews>
    <sheetView workbookViewId="0">
      <pane ySplit="1" topLeftCell="A2" activePane="bottomLeft" state="frozen"/>
      <selection pane="bottomLeft" activeCell="G38" sqref="G38"/>
    </sheetView>
  </sheetViews>
  <sheetFormatPr defaultRowHeight="11.25"/>
  <cols>
    <col min="1" max="2" width="12.85546875" style="122" customWidth="1"/>
    <col min="3" max="3" width="29.85546875" style="81" bestFit="1" customWidth="1"/>
    <col min="4" max="4" width="31" style="51" customWidth="1"/>
    <col min="5" max="5" width="11.42578125" style="51" customWidth="1"/>
    <col min="6" max="6" width="4.140625" style="54" customWidth="1"/>
    <col min="7" max="7" width="11.5703125" style="51" customWidth="1"/>
    <col min="8" max="8" width="7.140625" style="51" customWidth="1"/>
    <col min="9" max="9" width="16.42578125" style="186" customWidth="1"/>
    <col min="10" max="10" width="12.7109375" style="81" bestFit="1" customWidth="1"/>
    <col min="11" max="11" width="12.85546875" style="81" bestFit="1" customWidth="1"/>
    <col min="12" max="12" width="12.7109375" style="81" bestFit="1" customWidth="1"/>
    <col min="13" max="13" width="9.42578125" style="81" bestFit="1" customWidth="1"/>
    <col min="14" max="14" width="10.42578125" style="81" bestFit="1" customWidth="1"/>
    <col min="15" max="16384" width="9.140625" style="81"/>
  </cols>
  <sheetData>
    <row r="1" spans="1:15" s="65" customFormat="1" ht="15.75">
      <c r="A1" s="222" t="s">
        <v>101</v>
      </c>
      <c r="B1" s="223"/>
      <c r="C1" s="223"/>
      <c r="D1" s="223"/>
      <c r="E1" s="223"/>
      <c r="F1" s="223"/>
      <c r="G1" s="224"/>
      <c r="H1" s="225"/>
      <c r="I1" s="226"/>
      <c r="J1" s="451"/>
      <c r="K1" s="451"/>
      <c r="L1" s="451"/>
      <c r="M1" s="227"/>
      <c r="N1" s="228"/>
    </row>
    <row r="2" spans="1:15" s="260" customFormat="1">
      <c r="A2" s="258"/>
      <c r="B2" s="259"/>
      <c r="C2" s="203"/>
      <c r="D2" s="240"/>
      <c r="E2" s="240"/>
      <c r="F2" s="49"/>
      <c r="G2" s="116"/>
      <c r="H2" s="168"/>
      <c r="I2" s="241"/>
      <c r="J2" s="48"/>
      <c r="K2" s="48"/>
      <c r="L2" s="48"/>
      <c r="M2" s="83"/>
      <c r="N2" s="79"/>
      <c r="O2" s="80"/>
    </row>
    <row r="3" spans="1:15" s="1" customFormat="1" ht="20.25" customHeight="1">
      <c r="A3" s="253"/>
      <c r="B3" s="473" t="s">
        <v>418</v>
      </c>
      <c r="C3" s="474"/>
      <c r="D3" s="474"/>
      <c r="E3" s="474"/>
      <c r="F3" s="474"/>
      <c r="G3" s="475"/>
      <c r="H3" s="474"/>
      <c r="I3" s="474"/>
      <c r="J3" s="474"/>
      <c r="K3" s="474"/>
      <c r="L3" s="474"/>
      <c r="M3" s="475"/>
      <c r="N3" s="475"/>
      <c r="O3" s="93"/>
    </row>
    <row r="4" spans="1:15" s="15" customFormat="1" ht="25.5" customHeight="1">
      <c r="A4" s="452"/>
      <c r="B4" s="9" t="s">
        <v>1</v>
      </c>
      <c r="C4" s="261" t="s">
        <v>2</v>
      </c>
      <c r="D4" s="70" t="s">
        <v>102</v>
      </c>
      <c r="E4" s="70" t="s">
        <v>5</v>
      </c>
      <c r="F4" s="94" t="s">
        <v>365</v>
      </c>
      <c r="G4" s="95" t="s">
        <v>6</v>
      </c>
      <c r="H4" s="72" t="s">
        <v>367</v>
      </c>
      <c r="I4" s="196" t="s">
        <v>399</v>
      </c>
      <c r="J4" s="255" t="s">
        <v>417</v>
      </c>
      <c r="K4" s="255" t="s">
        <v>369</v>
      </c>
      <c r="L4" s="255" t="s">
        <v>370</v>
      </c>
      <c r="M4" s="255" t="s">
        <v>387</v>
      </c>
      <c r="N4" s="79" t="s">
        <v>372</v>
      </c>
      <c r="O4" s="81"/>
    </row>
    <row r="5" spans="1:15" s="52" customFormat="1" ht="13.5" customHeight="1">
      <c r="A5" s="254"/>
      <c r="B5" s="25">
        <v>5906564134500</v>
      </c>
      <c r="C5" s="256" t="s">
        <v>103</v>
      </c>
      <c r="D5" s="239">
        <v>97</v>
      </c>
      <c r="E5" s="70">
        <f>VLOOKUP(C5,Całość!B:H,4,0)</f>
        <v>2260.16</v>
      </c>
      <c r="F5" s="94">
        <v>23</v>
      </c>
      <c r="G5" s="87">
        <f t="shared" ref="G5:G7" si="0">E5*1.23</f>
        <v>2779.9967999999999</v>
      </c>
      <c r="H5" s="76" t="s">
        <v>374</v>
      </c>
      <c r="I5" s="199">
        <v>33.299999999999997</v>
      </c>
      <c r="J5" s="486">
        <v>1100</v>
      </c>
      <c r="K5" s="486">
        <v>700</v>
      </c>
      <c r="L5" s="486">
        <v>690</v>
      </c>
      <c r="M5" s="77">
        <v>70</v>
      </c>
      <c r="N5" s="79">
        <f t="shared" ref="N5:N7" si="1">J5*K5*L5/1000000000</f>
        <v>0.53129999999999999</v>
      </c>
      <c r="O5" s="80"/>
    </row>
    <row r="6" spans="1:15" s="52" customFormat="1" ht="15" customHeight="1">
      <c r="A6" s="254"/>
      <c r="B6" s="25">
        <v>5906564132797</v>
      </c>
      <c r="C6" s="256" t="s">
        <v>105</v>
      </c>
      <c r="D6" s="239">
        <v>111</v>
      </c>
      <c r="E6" s="70">
        <f>VLOOKUP(C6,Całość!B:H,4,0)</f>
        <v>2463.42</v>
      </c>
      <c r="F6" s="94">
        <v>23</v>
      </c>
      <c r="G6" s="87">
        <f t="shared" si="0"/>
        <v>3030.0066000000002</v>
      </c>
      <c r="H6" s="76" t="s">
        <v>374</v>
      </c>
      <c r="I6" s="199">
        <v>36</v>
      </c>
      <c r="J6" s="77">
        <v>1200</v>
      </c>
      <c r="K6" s="77">
        <v>700</v>
      </c>
      <c r="L6" s="77">
        <v>690</v>
      </c>
      <c r="M6" s="77">
        <v>80</v>
      </c>
      <c r="N6" s="79">
        <f t="shared" si="1"/>
        <v>0.5796</v>
      </c>
      <c r="O6" s="80"/>
    </row>
    <row r="7" spans="1:15" s="52" customFormat="1" ht="15" customHeight="1">
      <c r="A7" s="257"/>
      <c r="B7" s="25">
        <v>5906564132810</v>
      </c>
      <c r="C7" s="256" t="s">
        <v>107</v>
      </c>
      <c r="D7" s="239">
        <v>138</v>
      </c>
      <c r="E7" s="70">
        <f>VLOOKUP(C7,Całość!B:H,4,0)</f>
        <v>2617.89</v>
      </c>
      <c r="F7" s="94">
        <v>23</v>
      </c>
      <c r="G7" s="87">
        <f t="shared" si="0"/>
        <v>3220.0047</v>
      </c>
      <c r="H7" s="76" t="s">
        <v>374</v>
      </c>
      <c r="I7" s="199">
        <v>38</v>
      </c>
      <c r="J7" s="77">
        <v>1300</v>
      </c>
      <c r="K7" s="77">
        <v>700</v>
      </c>
      <c r="L7" s="77">
        <v>690</v>
      </c>
      <c r="M7" s="77">
        <v>87</v>
      </c>
      <c r="N7" s="79">
        <f t="shared" si="1"/>
        <v>0.62790000000000001</v>
      </c>
      <c r="O7" s="80"/>
    </row>
    <row r="8" spans="1:15">
      <c r="A8" s="167"/>
      <c r="B8" s="136"/>
      <c r="C8" s="276"/>
      <c r="D8" s="138"/>
      <c r="E8" s="138"/>
      <c r="F8" s="139"/>
      <c r="G8" s="140"/>
      <c r="H8" s="168"/>
      <c r="I8" s="241"/>
      <c r="J8" s="138"/>
      <c r="K8" s="138"/>
      <c r="L8" s="138"/>
      <c r="M8" s="277"/>
      <c r="N8" s="278"/>
      <c r="O8" s="80"/>
    </row>
    <row r="9" spans="1:15" s="65" customFormat="1" ht="21.75" customHeight="1">
      <c r="A9" s="253"/>
      <c r="B9" s="105" t="s">
        <v>426</v>
      </c>
      <c r="C9" s="267"/>
      <c r="D9" s="267"/>
      <c r="E9" s="267"/>
      <c r="F9" s="267"/>
      <c r="G9" s="268"/>
      <c r="H9" s="267"/>
      <c r="I9" s="267"/>
      <c r="J9" s="267"/>
      <c r="K9" s="267"/>
      <c r="L9" s="267"/>
      <c r="M9" s="268"/>
      <c r="N9" s="268"/>
      <c r="O9" s="93"/>
    </row>
    <row r="10" spans="1:15">
      <c r="A10" s="288"/>
      <c r="B10" s="9" t="s">
        <v>1</v>
      </c>
      <c r="C10" s="69" t="s">
        <v>2</v>
      </c>
      <c r="D10" s="14" t="s">
        <v>427</v>
      </c>
      <c r="E10" s="70" t="s">
        <v>5</v>
      </c>
      <c r="F10" s="73" t="s">
        <v>365</v>
      </c>
      <c r="G10" s="14" t="s">
        <v>6</v>
      </c>
      <c r="H10" s="72" t="s">
        <v>367</v>
      </c>
      <c r="I10" s="196" t="s">
        <v>399</v>
      </c>
      <c r="J10" s="77" t="s">
        <v>417</v>
      </c>
      <c r="K10" s="77" t="s">
        <v>369</v>
      </c>
      <c r="L10" s="77" t="s">
        <v>370</v>
      </c>
      <c r="M10" s="77" t="s">
        <v>387</v>
      </c>
      <c r="N10" s="79" t="s">
        <v>372</v>
      </c>
    </row>
    <row r="11" spans="1:15">
      <c r="A11" s="453"/>
      <c r="B11" s="196">
        <v>5906564191985</v>
      </c>
      <c r="C11" s="271" t="s">
        <v>121</v>
      </c>
      <c r="D11" s="272" t="s">
        <v>122</v>
      </c>
      <c r="E11" s="70">
        <f>VLOOKUP(C11,Całość!B:H,4,0)</f>
        <v>2878.05</v>
      </c>
      <c r="F11" s="73">
        <v>23</v>
      </c>
      <c r="G11" s="13">
        <f>E11*1.23</f>
        <v>3540.0015000000003</v>
      </c>
      <c r="H11" s="76" t="s">
        <v>393</v>
      </c>
      <c r="I11" s="199">
        <v>76</v>
      </c>
      <c r="J11" s="77">
        <v>1740</v>
      </c>
      <c r="K11" s="77">
        <v>700</v>
      </c>
      <c r="L11" s="77">
        <v>690</v>
      </c>
      <c r="M11" s="77">
        <v>102</v>
      </c>
      <c r="N11" s="79">
        <f>J11*K11*L11/1000000000</f>
        <v>0.84041999999999994</v>
      </c>
      <c r="O11" s="80"/>
    </row>
    <row r="12" spans="1:15">
      <c r="A12" s="280"/>
      <c r="B12" s="281"/>
      <c r="C12" s="206"/>
      <c r="D12" s="282"/>
      <c r="E12" s="282"/>
      <c r="F12" s="101"/>
      <c r="G12" s="156"/>
      <c r="H12" s="283"/>
      <c r="I12" s="284"/>
      <c r="J12" s="285"/>
      <c r="K12" s="285"/>
      <c r="L12" s="285"/>
      <c r="M12" s="286"/>
      <c r="N12" s="79"/>
      <c r="O12" s="80"/>
    </row>
    <row r="13" spans="1:15" s="65" customFormat="1" ht="15.75">
      <c r="A13" s="55"/>
      <c r="B13" s="56" t="s">
        <v>428</v>
      </c>
      <c r="C13" s="188"/>
      <c r="D13" s="189"/>
      <c r="E13" s="189"/>
      <c r="F13" s="188"/>
      <c r="G13" s="190"/>
      <c r="H13" s="188"/>
      <c r="I13" s="244"/>
      <c r="J13" s="188"/>
      <c r="K13" s="188"/>
      <c r="L13" s="188"/>
      <c r="M13" s="190"/>
      <c r="N13" s="190"/>
      <c r="O13" s="93"/>
    </row>
    <row r="14" spans="1:15">
      <c r="A14" s="67"/>
      <c r="B14" s="68" t="s">
        <v>1</v>
      </c>
      <c r="C14" s="69" t="s">
        <v>2</v>
      </c>
      <c r="D14" s="70" t="s">
        <v>102</v>
      </c>
      <c r="E14" s="70" t="s">
        <v>5</v>
      </c>
      <c r="F14" s="94" t="s">
        <v>365</v>
      </c>
      <c r="G14" s="95" t="s">
        <v>6</v>
      </c>
      <c r="H14" s="72" t="s">
        <v>367</v>
      </c>
      <c r="I14" s="196" t="s">
        <v>399</v>
      </c>
      <c r="J14" s="77" t="s">
        <v>417</v>
      </c>
      <c r="K14" s="77" t="s">
        <v>369</v>
      </c>
      <c r="L14" s="77" t="s">
        <v>370</v>
      </c>
      <c r="M14" s="77" t="s">
        <v>387</v>
      </c>
      <c r="N14" s="77" t="s">
        <v>372</v>
      </c>
    </row>
    <row r="15" spans="1:15">
      <c r="A15" s="67"/>
      <c r="B15" s="454" t="s">
        <v>429</v>
      </c>
      <c r="C15" s="198" t="s">
        <v>124</v>
      </c>
      <c r="D15" s="239">
        <v>105</v>
      </c>
      <c r="E15" s="70">
        <f>VLOOKUP(C15,Całość!B:H,4,0)</f>
        <v>1886.18</v>
      </c>
      <c r="F15" s="94">
        <v>23</v>
      </c>
      <c r="G15" s="87">
        <f t="shared" ref="G15:G22" si="2">E15*1.23</f>
        <v>2320.0014000000001</v>
      </c>
      <c r="H15" s="76" t="s">
        <v>394</v>
      </c>
      <c r="I15" s="199">
        <v>39</v>
      </c>
      <c r="J15" s="77">
        <v>1580</v>
      </c>
      <c r="K15" s="77">
        <v>680</v>
      </c>
      <c r="L15" s="77">
        <v>600</v>
      </c>
      <c r="M15" s="77">
        <v>56</v>
      </c>
      <c r="N15" s="79">
        <f t="shared" ref="N15:N22" si="3">J15*K15*L15/1000000000</f>
        <v>0.64463999999999999</v>
      </c>
      <c r="O15" s="80"/>
    </row>
    <row r="16" spans="1:15" s="288" customFormat="1">
      <c r="A16" s="67"/>
      <c r="B16" s="454" t="s">
        <v>430</v>
      </c>
      <c r="C16" s="198" t="s">
        <v>126</v>
      </c>
      <c r="D16" s="239">
        <v>124</v>
      </c>
      <c r="E16" s="70">
        <f>VLOOKUP(C16,Całość!B:H,4,0)</f>
        <v>2008.13</v>
      </c>
      <c r="F16" s="94">
        <v>23</v>
      </c>
      <c r="G16" s="87">
        <f t="shared" si="2"/>
        <v>2469.9999000000003</v>
      </c>
      <c r="H16" s="76" t="s">
        <v>394</v>
      </c>
      <c r="I16" s="199">
        <v>43</v>
      </c>
      <c r="J16" s="77">
        <v>1580</v>
      </c>
      <c r="K16" s="77">
        <v>680</v>
      </c>
      <c r="L16" s="77">
        <v>600</v>
      </c>
      <c r="M16" s="255">
        <v>67</v>
      </c>
      <c r="N16" s="79">
        <f t="shared" si="3"/>
        <v>0.64463999999999999</v>
      </c>
      <c r="O16" s="80"/>
    </row>
    <row r="17" spans="1:15" s="288" customFormat="1">
      <c r="A17" s="67"/>
      <c r="B17" s="454" t="s">
        <v>431</v>
      </c>
      <c r="C17" s="198" t="s">
        <v>128</v>
      </c>
      <c r="D17" s="239">
        <v>134</v>
      </c>
      <c r="E17" s="70">
        <f>VLOOKUP(C17,Całość!B:H,4,0)</f>
        <v>2130.08</v>
      </c>
      <c r="F17" s="94">
        <v>23</v>
      </c>
      <c r="G17" s="87">
        <f t="shared" si="2"/>
        <v>2619.9983999999999</v>
      </c>
      <c r="H17" s="76" t="s">
        <v>394</v>
      </c>
      <c r="I17" s="199">
        <v>47</v>
      </c>
      <c r="J17" s="77">
        <v>1580</v>
      </c>
      <c r="K17" s="77">
        <v>680</v>
      </c>
      <c r="L17" s="77">
        <v>600</v>
      </c>
      <c r="M17" s="255">
        <v>70</v>
      </c>
      <c r="N17" s="79">
        <f t="shared" si="3"/>
        <v>0.64463999999999999</v>
      </c>
      <c r="O17" s="80"/>
    </row>
    <row r="18" spans="1:15">
      <c r="A18" s="67"/>
      <c r="B18" s="454" t="s">
        <v>432</v>
      </c>
      <c r="C18" s="198" t="s">
        <v>130</v>
      </c>
      <c r="D18" s="239">
        <v>204</v>
      </c>
      <c r="E18" s="70">
        <f>VLOOKUP(C18,Całość!B:H,4,0)</f>
        <v>2853.66</v>
      </c>
      <c r="F18" s="94">
        <v>23</v>
      </c>
      <c r="G18" s="87">
        <f t="shared" si="2"/>
        <v>3510.0017999999995</v>
      </c>
      <c r="H18" s="263" t="s">
        <v>394</v>
      </c>
      <c r="I18" s="273">
        <v>59</v>
      </c>
      <c r="J18" s="77">
        <v>1740</v>
      </c>
      <c r="K18" s="77">
        <v>700</v>
      </c>
      <c r="L18" s="77">
        <v>690</v>
      </c>
      <c r="M18" s="77">
        <v>97</v>
      </c>
      <c r="N18" s="79">
        <f t="shared" si="3"/>
        <v>0.84041999999999994</v>
      </c>
      <c r="O18" s="80"/>
    </row>
    <row r="19" spans="1:15" s="288" customFormat="1">
      <c r="A19" s="67"/>
      <c r="B19" s="454" t="s">
        <v>433</v>
      </c>
      <c r="C19" s="198" t="s">
        <v>132</v>
      </c>
      <c r="D19" s="239">
        <v>250</v>
      </c>
      <c r="E19" s="70">
        <f>VLOOKUP(C19,Całość!B:H,4,0)</f>
        <v>3243.9</v>
      </c>
      <c r="F19" s="94">
        <v>23</v>
      </c>
      <c r="G19" s="87">
        <f t="shared" si="2"/>
        <v>3989.9969999999998</v>
      </c>
      <c r="H19" s="263" t="s">
        <v>393</v>
      </c>
      <c r="I19" s="273">
        <v>88</v>
      </c>
      <c r="J19" s="287">
        <v>1530</v>
      </c>
      <c r="K19" s="287">
        <v>800</v>
      </c>
      <c r="L19" s="287">
        <v>750</v>
      </c>
      <c r="M19" s="255">
        <v>102</v>
      </c>
      <c r="N19" s="79">
        <f t="shared" si="3"/>
        <v>0.91800000000000004</v>
      </c>
      <c r="O19" s="80"/>
    </row>
    <row r="20" spans="1:15" s="288" customFormat="1">
      <c r="A20" s="67"/>
      <c r="B20" s="455" t="s">
        <v>434</v>
      </c>
      <c r="C20" s="198" t="s">
        <v>134</v>
      </c>
      <c r="D20" s="239">
        <v>300</v>
      </c>
      <c r="E20" s="70">
        <f>VLOOKUP(C20,Całość!B:H,4,0)</f>
        <v>3617.89</v>
      </c>
      <c r="F20" s="94">
        <v>23</v>
      </c>
      <c r="G20" s="87">
        <f t="shared" si="2"/>
        <v>4450.0046999999995</v>
      </c>
      <c r="H20" s="76" t="s">
        <v>393</v>
      </c>
      <c r="I20" s="199">
        <v>94</v>
      </c>
      <c r="J20" s="287">
        <v>1760</v>
      </c>
      <c r="K20" s="287">
        <v>800</v>
      </c>
      <c r="L20" s="287">
        <v>750</v>
      </c>
      <c r="M20" s="255">
        <v>115</v>
      </c>
      <c r="N20" s="79">
        <f t="shared" si="3"/>
        <v>1.056</v>
      </c>
      <c r="O20" s="80"/>
    </row>
    <row r="21" spans="1:15" s="288" customFormat="1">
      <c r="A21" s="289"/>
      <c r="B21" s="456" t="s">
        <v>435</v>
      </c>
      <c r="C21" s="256" t="s">
        <v>136</v>
      </c>
      <c r="D21" s="239">
        <v>375</v>
      </c>
      <c r="E21" s="70">
        <f>VLOOKUP(C21,Całość!B:H,4,0)</f>
        <v>4593.5</v>
      </c>
      <c r="F21" s="94">
        <v>23</v>
      </c>
      <c r="G21" s="87">
        <f t="shared" si="2"/>
        <v>5650.0050000000001</v>
      </c>
      <c r="H21" s="76" t="s">
        <v>393</v>
      </c>
      <c r="I21" s="199">
        <v>101</v>
      </c>
      <c r="J21" s="77">
        <v>1800</v>
      </c>
      <c r="K21" s="77">
        <v>800</v>
      </c>
      <c r="L21" s="77">
        <v>800</v>
      </c>
      <c r="M21" s="255">
        <v>149</v>
      </c>
      <c r="N21" s="79">
        <f t="shared" si="3"/>
        <v>1.1519999999999999</v>
      </c>
      <c r="O21" s="80"/>
    </row>
    <row r="22" spans="1:15" s="288" customFormat="1">
      <c r="A22" s="289"/>
      <c r="B22" s="456" t="s">
        <v>436</v>
      </c>
      <c r="C22" s="256" t="s">
        <v>138</v>
      </c>
      <c r="D22" s="239">
        <v>465</v>
      </c>
      <c r="E22" s="70">
        <f>VLOOKUP(C22,Całość!B:H,4,0)</f>
        <v>5577.24</v>
      </c>
      <c r="F22" s="94">
        <v>23</v>
      </c>
      <c r="G22" s="87">
        <f t="shared" si="2"/>
        <v>6860.0051999999996</v>
      </c>
      <c r="H22" s="76" t="s">
        <v>393</v>
      </c>
      <c r="I22" s="199">
        <v>82</v>
      </c>
      <c r="J22" s="77">
        <v>1950</v>
      </c>
      <c r="K22" s="77">
        <v>900</v>
      </c>
      <c r="L22" s="77">
        <v>900</v>
      </c>
      <c r="M22" s="255">
        <v>180</v>
      </c>
      <c r="N22" s="79">
        <f t="shared" si="3"/>
        <v>1.5794999999999999</v>
      </c>
      <c r="O22" s="80"/>
    </row>
    <row r="23" spans="1:15">
      <c r="A23" s="457"/>
      <c r="B23" s="458">
        <v>5906564191480</v>
      </c>
      <c r="C23" s="271" t="s">
        <v>140</v>
      </c>
      <c r="D23" s="272">
        <v>939</v>
      </c>
      <c r="E23" s="70">
        <f>VLOOKUP(C23,Całość!B:H,4,0)</f>
        <v>14414.64</v>
      </c>
      <c r="F23" s="73">
        <v>23</v>
      </c>
      <c r="G23" s="13">
        <f>E23*1.23</f>
        <v>17730.0072</v>
      </c>
      <c r="H23" s="76" t="s">
        <v>393</v>
      </c>
      <c r="I23" s="273">
        <v>143</v>
      </c>
      <c r="J23" s="77">
        <v>2200</v>
      </c>
      <c r="K23" s="77">
        <v>1200</v>
      </c>
      <c r="L23" s="77">
        <v>1000</v>
      </c>
      <c r="M23" s="77">
        <v>258</v>
      </c>
      <c r="N23" s="79">
        <f>J23*K23*L23/1000000000</f>
        <v>2.64</v>
      </c>
      <c r="O23" s="80"/>
    </row>
    <row r="24" spans="1:15" s="260" customFormat="1">
      <c r="A24" s="280"/>
      <c r="B24" s="259"/>
      <c r="C24" s="203"/>
      <c r="D24" s="240"/>
      <c r="E24" s="240"/>
      <c r="F24" s="49"/>
      <c r="G24" s="116"/>
      <c r="H24" s="168"/>
      <c r="I24" s="241"/>
      <c r="J24" s="48"/>
      <c r="K24" s="48"/>
      <c r="L24" s="48"/>
      <c r="M24" s="83"/>
      <c r="N24" s="79"/>
      <c r="O24" s="80"/>
    </row>
    <row r="25" spans="1:15" s="290" customFormat="1" ht="15.75">
      <c r="A25" s="467"/>
      <c r="B25" s="319" t="s">
        <v>437</v>
      </c>
      <c r="C25" s="468"/>
      <c r="D25" s="468"/>
      <c r="E25" s="468"/>
      <c r="F25" s="468"/>
      <c r="G25" s="469"/>
      <c r="H25" s="468"/>
      <c r="I25" s="468"/>
      <c r="J25" s="468"/>
      <c r="K25" s="468"/>
      <c r="L25" s="468"/>
      <c r="M25" s="469"/>
      <c r="N25" s="469"/>
      <c r="O25" s="93"/>
    </row>
    <row r="26" spans="1:15" s="288" customFormat="1">
      <c r="A26" s="470"/>
      <c r="B26" s="68" t="s">
        <v>1</v>
      </c>
      <c r="C26" s="69" t="s">
        <v>2</v>
      </c>
      <c r="D26" s="70" t="s">
        <v>102</v>
      </c>
      <c r="E26" s="70" t="s">
        <v>5</v>
      </c>
      <c r="F26" s="94" t="s">
        <v>365</v>
      </c>
      <c r="G26" s="95" t="s">
        <v>6</v>
      </c>
      <c r="H26" s="72" t="s">
        <v>367</v>
      </c>
      <c r="I26" s="196" t="s">
        <v>399</v>
      </c>
      <c r="J26" s="287" t="s">
        <v>417</v>
      </c>
      <c r="K26" s="287" t="s">
        <v>369</v>
      </c>
      <c r="L26" s="287" t="s">
        <v>370</v>
      </c>
      <c r="M26" s="287" t="s">
        <v>387</v>
      </c>
      <c r="N26" s="79" t="s">
        <v>372</v>
      </c>
      <c r="O26" s="81"/>
    </row>
    <row r="27" spans="1:15">
      <c r="A27" s="470"/>
      <c r="B27" s="292" t="s">
        <v>438</v>
      </c>
      <c r="C27" s="198" t="s">
        <v>142</v>
      </c>
      <c r="D27" s="239">
        <v>204</v>
      </c>
      <c r="E27" s="70">
        <f>VLOOKUP(C27,Całość!B:H,4,0)</f>
        <v>4000</v>
      </c>
      <c r="F27" s="94">
        <v>23</v>
      </c>
      <c r="G27" s="87">
        <f t="shared" ref="G27:G32" si="4">E27*1.23</f>
        <v>4920</v>
      </c>
      <c r="H27" s="76" t="s">
        <v>394</v>
      </c>
      <c r="I27" s="199">
        <v>59</v>
      </c>
      <c r="J27" s="77">
        <v>1740</v>
      </c>
      <c r="K27" s="77">
        <v>700</v>
      </c>
      <c r="L27" s="77">
        <v>690</v>
      </c>
      <c r="M27" s="77">
        <v>112</v>
      </c>
      <c r="N27" s="79">
        <f t="shared" ref="N27:N32" si="5">J27*K27*L27/1000000000</f>
        <v>0.84041999999999994</v>
      </c>
      <c r="O27" s="80"/>
    </row>
    <row r="28" spans="1:15">
      <c r="A28" s="470"/>
      <c r="B28" s="292" t="s">
        <v>439</v>
      </c>
      <c r="C28" s="198" t="s">
        <v>144</v>
      </c>
      <c r="D28" s="239">
        <v>246</v>
      </c>
      <c r="E28" s="70">
        <f>VLOOKUP(C28,Całość!B:H,4,0)</f>
        <v>4203.25</v>
      </c>
      <c r="F28" s="94">
        <v>23</v>
      </c>
      <c r="G28" s="87">
        <f t="shared" si="4"/>
        <v>5169.9974999999995</v>
      </c>
      <c r="H28" s="76" t="s">
        <v>393</v>
      </c>
      <c r="I28" s="199">
        <v>90</v>
      </c>
      <c r="J28" s="77">
        <v>1530</v>
      </c>
      <c r="K28" s="77">
        <v>800</v>
      </c>
      <c r="L28" s="77">
        <v>750</v>
      </c>
      <c r="M28" s="77">
        <v>114</v>
      </c>
      <c r="N28" s="79">
        <f t="shared" si="5"/>
        <v>0.91800000000000004</v>
      </c>
      <c r="O28" s="80"/>
    </row>
    <row r="29" spans="1:15" s="52" customFormat="1">
      <c r="A29" s="470"/>
      <c r="B29" s="292" t="s">
        <v>440</v>
      </c>
      <c r="C29" s="198" t="s">
        <v>146</v>
      </c>
      <c r="D29" s="239">
        <v>296</v>
      </c>
      <c r="E29" s="70">
        <f>VLOOKUP(C29,Całość!B:H,4,0)</f>
        <v>4439.03</v>
      </c>
      <c r="F29" s="94">
        <v>23</v>
      </c>
      <c r="G29" s="87">
        <f t="shared" si="4"/>
        <v>5460.0068999999994</v>
      </c>
      <c r="H29" s="76" t="s">
        <v>393</v>
      </c>
      <c r="I29" s="199">
        <v>96</v>
      </c>
      <c r="J29" s="77">
        <v>1760</v>
      </c>
      <c r="K29" s="77">
        <v>800</v>
      </c>
      <c r="L29" s="77">
        <v>750</v>
      </c>
      <c r="M29" s="77">
        <v>130</v>
      </c>
      <c r="N29" s="79">
        <f t="shared" si="5"/>
        <v>1.056</v>
      </c>
      <c r="O29" s="80"/>
    </row>
    <row r="30" spans="1:15">
      <c r="A30" s="470"/>
      <c r="B30" s="293" t="s">
        <v>441</v>
      </c>
      <c r="C30" s="198" t="s">
        <v>148</v>
      </c>
      <c r="D30" s="239">
        <v>366</v>
      </c>
      <c r="E30" s="70">
        <f>VLOOKUP(C30,Całość!B:H,4,0)</f>
        <v>5292.68</v>
      </c>
      <c r="F30" s="94">
        <v>23</v>
      </c>
      <c r="G30" s="87">
        <f t="shared" si="4"/>
        <v>6509.9964</v>
      </c>
      <c r="H30" s="76" t="s">
        <v>393</v>
      </c>
      <c r="I30" s="199">
        <v>98</v>
      </c>
      <c r="J30" s="459">
        <v>1800</v>
      </c>
      <c r="K30" s="77">
        <v>800</v>
      </c>
      <c r="L30" s="77">
        <v>800</v>
      </c>
      <c r="M30" s="77">
        <v>167</v>
      </c>
      <c r="N30" s="79">
        <f t="shared" si="5"/>
        <v>1.1519999999999999</v>
      </c>
      <c r="O30" s="80"/>
    </row>
    <row r="31" spans="1:15">
      <c r="A31" s="470"/>
      <c r="B31" s="293" t="s">
        <v>442</v>
      </c>
      <c r="C31" s="198" t="s">
        <v>150</v>
      </c>
      <c r="D31" s="239">
        <v>455</v>
      </c>
      <c r="E31" s="70">
        <f>VLOOKUP(C31,Całość!B:H,4,0)</f>
        <v>6731.71</v>
      </c>
      <c r="F31" s="94">
        <v>23</v>
      </c>
      <c r="G31" s="87">
        <f t="shared" si="4"/>
        <v>8280.0033000000003</v>
      </c>
      <c r="H31" s="76" t="s">
        <v>393</v>
      </c>
      <c r="I31" s="199">
        <v>84</v>
      </c>
      <c r="J31" s="459">
        <v>1950</v>
      </c>
      <c r="K31" s="77">
        <v>900</v>
      </c>
      <c r="L31" s="77">
        <v>900</v>
      </c>
      <c r="M31" s="77">
        <v>197</v>
      </c>
      <c r="N31" s="79">
        <f t="shared" si="5"/>
        <v>1.5794999999999999</v>
      </c>
      <c r="O31" s="80"/>
    </row>
    <row r="32" spans="1:15">
      <c r="A32" s="471"/>
      <c r="B32" s="472" t="s">
        <v>443</v>
      </c>
      <c r="C32" s="447" t="s">
        <v>152</v>
      </c>
      <c r="D32" s="448">
        <v>932</v>
      </c>
      <c r="E32" s="164">
        <f>VLOOKUP(C32,Całość!B:H,4,0)</f>
        <v>15000</v>
      </c>
      <c r="F32" s="165">
        <v>23</v>
      </c>
      <c r="G32" s="166">
        <f t="shared" si="4"/>
        <v>18450</v>
      </c>
      <c r="H32" s="76" t="s">
        <v>393</v>
      </c>
      <c r="I32" s="199">
        <v>143</v>
      </c>
      <c r="J32" s="459">
        <v>2200</v>
      </c>
      <c r="K32" s="77">
        <v>1200</v>
      </c>
      <c r="L32" s="77">
        <v>1000</v>
      </c>
      <c r="M32" s="77">
        <v>304</v>
      </c>
      <c r="N32" s="79">
        <f t="shared" si="5"/>
        <v>2.64</v>
      </c>
      <c r="O32" s="80"/>
    </row>
    <row r="33" spans="1:15">
      <c r="A33" s="302"/>
      <c r="C33" s="133"/>
      <c r="G33" s="209"/>
      <c r="H33" s="123"/>
      <c r="I33" s="218"/>
      <c r="J33" s="51"/>
      <c r="K33" s="51"/>
      <c r="L33" s="51"/>
      <c r="M33" s="465"/>
      <c r="N33" s="466"/>
      <c r="O33" s="80"/>
    </row>
    <row r="34" spans="1:15" s="65" customFormat="1" ht="24" customHeight="1">
      <c r="A34" s="397"/>
      <c r="B34" s="319" t="s">
        <v>572</v>
      </c>
      <c r="C34" s="442"/>
      <c r="D34" s="443"/>
      <c r="E34" s="443"/>
      <c r="F34" s="442"/>
      <c r="G34" s="444"/>
      <c r="H34" s="442"/>
      <c r="I34" s="445"/>
      <c r="J34" s="442"/>
      <c r="K34" s="442"/>
      <c r="L34" s="442"/>
      <c r="M34" s="444"/>
      <c r="N34" s="444"/>
      <c r="O34" s="93"/>
    </row>
    <row r="35" spans="1:15">
      <c r="A35" s="402"/>
      <c r="B35" s="68" t="s">
        <v>1</v>
      </c>
      <c r="C35" s="69" t="s">
        <v>2</v>
      </c>
      <c r="D35" s="70" t="s">
        <v>102</v>
      </c>
      <c r="E35" s="70" t="s">
        <v>5</v>
      </c>
      <c r="F35" s="94" t="s">
        <v>365</v>
      </c>
      <c r="G35" s="95" t="s">
        <v>6</v>
      </c>
      <c r="H35" s="72" t="s">
        <v>367</v>
      </c>
      <c r="I35" s="196" t="s">
        <v>399</v>
      </c>
      <c r="J35" s="77" t="s">
        <v>417</v>
      </c>
      <c r="K35" s="77" t="s">
        <v>369</v>
      </c>
      <c r="L35" s="77" t="s">
        <v>370</v>
      </c>
      <c r="M35" s="77" t="s">
        <v>387</v>
      </c>
      <c r="N35" s="77" t="s">
        <v>372</v>
      </c>
    </row>
    <row r="36" spans="1:15" ht="13.5" customHeight="1">
      <c r="A36" s="402"/>
      <c r="B36" s="22">
        <v>5906564002342</v>
      </c>
      <c r="C36" s="10" t="s">
        <v>567</v>
      </c>
      <c r="D36" s="239">
        <v>199</v>
      </c>
      <c r="E36" s="164">
        <f>VLOOKUP(C36,Całość!B:H,4,0)</f>
        <v>4065.04</v>
      </c>
      <c r="F36" s="165">
        <v>23</v>
      </c>
      <c r="G36" s="166">
        <f t="shared" ref="G36:G37" si="6">E36*1.23</f>
        <v>4999.9992000000002</v>
      </c>
      <c r="H36" s="76" t="s">
        <v>394</v>
      </c>
      <c r="I36" s="199">
        <v>59</v>
      </c>
      <c r="J36" s="77">
        <v>1740</v>
      </c>
      <c r="K36" s="77">
        <v>700</v>
      </c>
      <c r="L36" s="77">
        <v>690</v>
      </c>
      <c r="M36" s="77">
        <v>117</v>
      </c>
      <c r="N36" s="79">
        <f t="shared" ref="N36:N37" si="7">J36*K36*L36/1000000000</f>
        <v>0.84041999999999994</v>
      </c>
      <c r="O36" s="440" t="s">
        <v>568</v>
      </c>
    </row>
    <row r="37" spans="1:15" ht="13.5" customHeight="1">
      <c r="A37" s="402"/>
      <c r="B37" s="22">
        <v>5906564002359</v>
      </c>
      <c r="C37" s="10" t="s">
        <v>566</v>
      </c>
      <c r="D37" s="239">
        <v>295</v>
      </c>
      <c r="E37" s="164">
        <f>VLOOKUP(C37,Całość!B:H,4,0)</f>
        <v>4853.66</v>
      </c>
      <c r="F37" s="165">
        <v>23</v>
      </c>
      <c r="G37" s="166">
        <f t="shared" si="6"/>
        <v>5970.0018</v>
      </c>
      <c r="H37" s="76" t="s">
        <v>393</v>
      </c>
      <c r="I37" s="199">
        <v>96</v>
      </c>
      <c r="J37" s="77">
        <v>1760</v>
      </c>
      <c r="K37" s="77">
        <v>800</v>
      </c>
      <c r="L37" s="77">
        <v>750</v>
      </c>
      <c r="M37" s="77">
        <v>133</v>
      </c>
      <c r="N37" s="79">
        <f t="shared" si="7"/>
        <v>1.056</v>
      </c>
      <c r="O37" s="440" t="s">
        <v>568</v>
      </c>
    </row>
    <row r="38" spans="1:15" s="288" customFormat="1" ht="13.5" customHeight="1">
      <c r="A38" s="403"/>
      <c r="B38" s="446">
        <v>5906564192401</v>
      </c>
      <c r="C38" s="447" t="s">
        <v>154</v>
      </c>
      <c r="D38" s="448">
        <v>275</v>
      </c>
      <c r="E38" s="164">
        <f>VLOOKUP(C38,Całość!B:H,4,0)</f>
        <v>6357.72</v>
      </c>
      <c r="F38" s="165">
        <v>23</v>
      </c>
      <c r="G38" s="166">
        <f>E38*1.23</f>
        <v>7819.9956000000002</v>
      </c>
      <c r="H38" s="76" t="s">
        <v>393</v>
      </c>
      <c r="I38" s="199">
        <v>96</v>
      </c>
      <c r="J38" s="77">
        <v>1760</v>
      </c>
      <c r="K38" s="77">
        <v>800</v>
      </c>
      <c r="L38" s="77">
        <v>750</v>
      </c>
      <c r="M38" s="255">
        <v>165</v>
      </c>
      <c r="N38" s="79">
        <f>J38*K38*L38/1000000000</f>
        <v>1.056</v>
      </c>
      <c r="O38" s="80"/>
    </row>
    <row r="39" spans="1:15">
      <c r="A39" s="167"/>
      <c r="B39" s="136"/>
      <c r="C39" s="276"/>
      <c r="D39" s="138"/>
      <c r="E39" s="138"/>
      <c r="F39" s="139"/>
      <c r="G39" s="140"/>
      <c r="H39" s="168"/>
      <c r="I39" s="241"/>
      <c r="J39" s="138"/>
      <c r="K39" s="138"/>
      <c r="L39" s="138"/>
      <c r="M39" s="277"/>
      <c r="N39" s="278"/>
      <c r="O39" s="80"/>
    </row>
    <row r="40" spans="1:15" s="65" customFormat="1" ht="24" customHeight="1">
      <c r="A40" s="55"/>
      <c r="B40" s="56" t="s">
        <v>573</v>
      </c>
      <c r="C40" s="188"/>
      <c r="D40" s="189"/>
      <c r="E40" s="189"/>
      <c r="F40" s="188"/>
      <c r="G40" s="190"/>
      <c r="H40" s="188"/>
      <c r="I40" s="244"/>
      <c r="J40" s="188"/>
      <c r="K40" s="188"/>
      <c r="L40" s="188"/>
      <c r="M40" s="190"/>
      <c r="N40" s="190"/>
      <c r="O40" s="93"/>
    </row>
    <row r="41" spans="1:15">
      <c r="A41" s="67"/>
      <c r="B41" s="68" t="s">
        <v>1</v>
      </c>
      <c r="C41" s="69" t="s">
        <v>2</v>
      </c>
      <c r="D41" s="70" t="s">
        <v>102</v>
      </c>
      <c r="E41" s="70" t="s">
        <v>5</v>
      </c>
      <c r="F41" s="94" t="s">
        <v>365</v>
      </c>
      <c r="G41" s="95" t="s">
        <v>6</v>
      </c>
      <c r="H41" s="72" t="s">
        <v>367</v>
      </c>
      <c r="I41" s="196" t="s">
        <v>399</v>
      </c>
      <c r="J41" s="77" t="s">
        <v>417</v>
      </c>
      <c r="K41" s="77" t="s">
        <v>369</v>
      </c>
      <c r="L41" s="77" t="s">
        <v>370</v>
      </c>
      <c r="M41" s="77" t="s">
        <v>387</v>
      </c>
      <c r="N41" s="77" t="s">
        <v>372</v>
      </c>
    </row>
    <row r="42" spans="1:15" s="288" customFormat="1" ht="24.75" customHeight="1">
      <c r="A42" s="67"/>
      <c r="B42" s="295">
        <v>5906564000836</v>
      </c>
      <c r="C42" s="198" t="s">
        <v>155</v>
      </c>
      <c r="D42" s="239">
        <v>296</v>
      </c>
      <c r="E42" s="70">
        <f>VLOOKUP(C42,Całość!B:H,4,0)</f>
        <v>6146.34</v>
      </c>
      <c r="F42" s="94">
        <v>23</v>
      </c>
      <c r="G42" s="87">
        <f>E42*1.23</f>
        <v>7559.9982</v>
      </c>
      <c r="H42" s="76" t="s">
        <v>394</v>
      </c>
      <c r="I42" s="199">
        <v>56</v>
      </c>
      <c r="J42" s="77">
        <v>1760</v>
      </c>
      <c r="K42" s="77">
        <v>800</v>
      </c>
      <c r="L42" s="77">
        <v>750</v>
      </c>
      <c r="M42" s="255">
        <v>160</v>
      </c>
      <c r="N42" s="79">
        <f>J42*K42*L42/1000000000</f>
        <v>1.056</v>
      </c>
      <c r="O42" s="80"/>
    </row>
    <row r="43" spans="1:15" s="52" customFormat="1" ht="13.5" customHeight="1">
      <c r="A43" s="254"/>
      <c r="B43" s="262"/>
      <c r="C43" s="133"/>
      <c r="D43" s="251"/>
      <c r="E43" s="51"/>
      <c r="F43" s="54"/>
      <c r="G43" s="209"/>
      <c r="H43" s="263"/>
      <c r="I43" s="264"/>
      <c r="J43" s="103"/>
      <c r="K43" s="103"/>
      <c r="L43" s="103"/>
      <c r="M43" s="265"/>
      <c r="N43" s="266"/>
      <c r="O43" s="80"/>
    </row>
    <row r="44" spans="1:15" s="65" customFormat="1" ht="15.75">
      <c r="A44" s="253"/>
      <c r="B44" s="105" t="s">
        <v>419</v>
      </c>
      <c r="C44" s="267"/>
      <c r="D44" s="267"/>
      <c r="E44" s="267"/>
      <c r="F44" s="267"/>
      <c r="G44" s="268"/>
      <c r="H44" s="267"/>
      <c r="I44" s="267"/>
      <c r="J44" s="267"/>
      <c r="K44" s="267"/>
      <c r="L44" s="267"/>
      <c r="M44" s="268"/>
      <c r="N44" s="268"/>
      <c r="O44" s="93"/>
    </row>
    <row r="45" spans="1:15">
      <c r="A45" s="269"/>
      <c r="B45" s="9" t="s">
        <v>1</v>
      </c>
      <c r="C45" s="69" t="s">
        <v>2</v>
      </c>
      <c r="D45" s="14" t="s">
        <v>102</v>
      </c>
      <c r="E45" s="70" t="s">
        <v>5</v>
      </c>
      <c r="F45" s="73" t="s">
        <v>365</v>
      </c>
      <c r="G45" s="14" t="s">
        <v>6</v>
      </c>
      <c r="H45" s="72" t="s">
        <v>367</v>
      </c>
      <c r="I45" s="196" t="s">
        <v>399</v>
      </c>
      <c r="J45" s="77" t="s">
        <v>417</v>
      </c>
      <c r="K45" s="77" t="s">
        <v>369</v>
      </c>
      <c r="L45" s="77" t="s">
        <v>370</v>
      </c>
      <c r="M45" s="77" t="s">
        <v>387</v>
      </c>
      <c r="N45" s="79" t="s">
        <v>372</v>
      </c>
    </row>
    <row r="46" spans="1:15">
      <c r="A46" s="269"/>
      <c r="B46" s="270" t="s">
        <v>420</v>
      </c>
      <c r="C46" s="271" t="s">
        <v>109</v>
      </c>
      <c r="D46" s="272">
        <v>140</v>
      </c>
      <c r="E46" s="70">
        <f>VLOOKUP(C46,Całość!B:H,4,0)</f>
        <v>1764.23</v>
      </c>
      <c r="F46" s="73">
        <v>23</v>
      </c>
      <c r="G46" s="13">
        <f t="shared" ref="G46:G49" si="8">E46*1.23</f>
        <v>2170.0029</v>
      </c>
      <c r="H46" s="76" t="s">
        <v>393</v>
      </c>
      <c r="I46" s="199">
        <v>65</v>
      </c>
      <c r="J46" s="77">
        <v>1580</v>
      </c>
      <c r="K46" s="77">
        <v>680</v>
      </c>
      <c r="L46" s="77">
        <v>600</v>
      </c>
      <c r="M46" s="77">
        <v>55</v>
      </c>
      <c r="N46" s="79">
        <f t="shared" ref="N46:N51" si="9">J46*K46*L46/1000000000</f>
        <v>0.64463999999999999</v>
      </c>
      <c r="O46" s="80"/>
    </row>
    <row r="47" spans="1:15">
      <c r="A47" s="269"/>
      <c r="B47" s="270" t="s">
        <v>421</v>
      </c>
      <c r="C47" s="271" t="s">
        <v>111</v>
      </c>
      <c r="D47" s="272">
        <v>210</v>
      </c>
      <c r="E47" s="70">
        <f>VLOOKUP(C47,Całość!B:H,4,0)</f>
        <v>2471.5500000000002</v>
      </c>
      <c r="F47" s="73">
        <v>23</v>
      </c>
      <c r="G47" s="13">
        <f t="shared" si="8"/>
        <v>3040.0065</v>
      </c>
      <c r="H47" s="76" t="s">
        <v>394</v>
      </c>
      <c r="I47" s="199">
        <v>59</v>
      </c>
      <c r="J47" s="77">
        <v>1740</v>
      </c>
      <c r="K47" s="77">
        <v>700</v>
      </c>
      <c r="L47" s="77">
        <v>690</v>
      </c>
      <c r="M47" s="77">
        <v>75</v>
      </c>
      <c r="N47" s="79">
        <f t="shared" si="9"/>
        <v>0.84041999999999994</v>
      </c>
      <c r="O47" s="80"/>
    </row>
    <row r="48" spans="1:15">
      <c r="A48" s="269"/>
      <c r="B48" s="270" t="s">
        <v>422</v>
      </c>
      <c r="C48" s="271" t="s">
        <v>113</v>
      </c>
      <c r="D48" s="272">
        <v>255</v>
      </c>
      <c r="E48" s="70">
        <f>VLOOKUP(C48,Całość!B:H,4,0)</f>
        <v>2918.7</v>
      </c>
      <c r="F48" s="73">
        <v>23</v>
      </c>
      <c r="G48" s="13">
        <f t="shared" si="8"/>
        <v>3590.0009999999997</v>
      </c>
      <c r="H48" s="76" t="s">
        <v>393</v>
      </c>
      <c r="I48" s="199">
        <v>85</v>
      </c>
      <c r="J48" s="77">
        <v>1530</v>
      </c>
      <c r="K48" s="77">
        <v>800</v>
      </c>
      <c r="L48" s="77">
        <v>750</v>
      </c>
      <c r="M48" s="77">
        <v>77</v>
      </c>
      <c r="N48" s="79">
        <f t="shared" si="9"/>
        <v>0.91800000000000004</v>
      </c>
      <c r="O48" s="80"/>
    </row>
    <row r="49" spans="1:15">
      <c r="A49" s="269"/>
      <c r="B49" s="270" t="s">
        <v>423</v>
      </c>
      <c r="C49" s="271" t="s">
        <v>115</v>
      </c>
      <c r="D49" s="272">
        <v>305</v>
      </c>
      <c r="E49" s="70">
        <f>VLOOKUP(C49,Całość!B:H,4,0)</f>
        <v>3105.7</v>
      </c>
      <c r="F49" s="73">
        <v>23</v>
      </c>
      <c r="G49" s="13">
        <f t="shared" si="8"/>
        <v>3820.0109999999995</v>
      </c>
      <c r="H49" s="263" t="s">
        <v>393</v>
      </c>
      <c r="I49" s="273">
        <v>92</v>
      </c>
      <c r="J49" s="77">
        <v>1760</v>
      </c>
      <c r="K49" s="77">
        <v>800</v>
      </c>
      <c r="L49" s="77">
        <v>750</v>
      </c>
      <c r="M49" s="77">
        <v>86</v>
      </c>
      <c r="N49" s="79">
        <f t="shared" si="9"/>
        <v>1.056</v>
      </c>
      <c r="O49" s="80"/>
    </row>
    <row r="50" spans="1:15">
      <c r="A50" s="269"/>
      <c r="B50" s="274" t="s">
        <v>424</v>
      </c>
      <c r="C50" s="271" t="s">
        <v>117</v>
      </c>
      <c r="D50" s="272">
        <v>380</v>
      </c>
      <c r="E50" s="70">
        <f>VLOOKUP(C50,Całość!B:H,4,0)</f>
        <v>4146.34</v>
      </c>
      <c r="F50" s="73">
        <v>23</v>
      </c>
      <c r="G50" s="13">
        <f>E50*1.23</f>
        <v>5099.9982</v>
      </c>
      <c r="H50" s="263" t="s">
        <v>393</v>
      </c>
      <c r="I50" s="273">
        <v>98</v>
      </c>
      <c r="J50" s="77">
        <v>1805</v>
      </c>
      <c r="K50" s="77">
        <v>800</v>
      </c>
      <c r="L50" s="77">
        <v>800</v>
      </c>
      <c r="M50" s="77">
        <v>116</v>
      </c>
      <c r="N50" s="79">
        <f t="shared" si="9"/>
        <v>1.1552</v>
      </c>
      <c r="O50" s="80"/>
    </row>
    <row r="51" spans="1:15">
      <c r="A51" s="275"/>
      <c r="B51" s="274" t="s">
        <v>425</v>
      </c>
      <c r="C51" s="271" t="s">
        <v>119</v>
      </c>
      <c r="D51" s="272">
        <v>485</v>
      </c>
      <c r="E51" s="70">
        <f>VLOOKUP(C51,Całość!B:H,4,0)</f>
        <v>5211.38</v>
      </c>
      <c r="F51" s="73">
        <v>23</v>
      </c>
      <c r="G51" s="13">
        <f t="shared" ref="G51" si="10">E51*1.23</f>
        <v>6409.9974000000002</v>
      </c>
      <c r="H51" s="263" t="s">
        <v>393</v>
      </c>
      <c r="I51" s="273">
        <v>83</v>
      </c>
      <c r="J51" s="77">
        <v>1950</v>
      </c>
      <c r="K51" s="77">
        <v>1200</v>
      </c>
      <c r="L51" s="77">
        <v>800</v>
      </c>
      <c r="M51" s="77">
        <v>145</v>
      </c>
      <c r="N51" s="79">
        <f t="shared" si="9"/>
        <v>1.8720000000000001</v>
      </c>
      <c r="O51" s="80"/>
    </row>
    <row r="52" spans="1:15">
      <c r="A52" s="258"/>
      <c r="B52" s="281"/>
      <c r="C52" s="206"/>
      <c r="D52" s="282"/>
      <c r="E52" s="282"/>
      <c r="F52" s="101"/>
      <c r="G52" s="156"/>
      <c r="H52" s="123"/>
      <c r="I52" s="218"/>
      <c r="J52" s="100"/>
      <c r="K52" s="100"/>
      <c r="L52" s="100"/>
      <c r="M52" s="102"/>
      <c r="N52" s="441"/>
      <c r="O52" s="80"/>
    </row>
    <row r="53" spans="1:15" s="65" customFormat="1" ht="21" customHeight="1">
      <c r="A53" s="397"/>
      <c r="B53" s="319" t="s">
        <v>574</v>
      </c>
      <c r="C53" s="442"/>
      <c r="D53" s="443"/>
      <c r="E53" s="443"/>
      <c r="F53" s="442"/>
      <c r="G53" s="444"/>
      <c r="H53" s="442"/>
      <c r="I53" s="445"/>
      <c r="J53" s="442"/>
      <c r="K53" s="442"/>
      <c r="L53" s="442"/>
      <c r="M53" s="444"/>
      <c r="N53" s="444"/>
      <c r="O53" s="93"/>
    </row>
    <row r="54" spans="1:15">
      <c r="A54" s="402"/>
      <c r="B54" s="68" t="s">
        <v>1</v>
      </c>
      <c r="C54" s="69" t="s">
        <v>2</v>
      </c>
      <c r="D54" s="70" t="s">
        <v>102</v>
      </c>
      <c r="E54" s="70" t="s">
        <v>5</v>
      </c>
      <c r="F54" s="94" t="s">
        <v>365</v>
      </c>
      <c r="G54" s="95" t="s">
        <v>6</v>
      </c>
      <c r="H54" s="72" t="s">
        <v>367</v>
      </c>
      <c r="I54" s="196" t="s">
        <v>399</v>
      </c>
      <c r="J54" s="77" t="s">
        <v>417</v>
      </c>
      <c r="K54" s="77" t="s">
        <v>369</v>
      </c>
      <c r="L54" s="77" t="s">
        <v>370</v>
      </c>
      <c r="M54" s="77" t="s">
        <v>387</v>
      </c>
      <c r="N54" s="77" t="s">
        <v>372</v>
      </c>
    </row>
    <row r="55" spans="1:15" s="288" customFormat="1" ht="17.25" customHeight="1">
      <c r="A55" s="403"/>
      <c r="B55" s="22">
        <v>5906564001529</v>
      </c>
      <c r="C55" s="447" t="s">
        <v>158</v>
      </c>
      <c r="D55" s="448">
        <v>104</v>
      </c>
      <c r="E55" s="164">
        <f>VLOOKUP(C55,Całość!B:H,4,0)</f>
        <v>1617.89</v>
      </c>
      <c r="F55" s="165">
        <v>23</v>
      </c>
      <c r="G55" s="166">
        <f>E55*1.23</f>
        <v>1990.0047000000002</v>
      </c>
      <c r="H55" s="76" t="s">
        <v>374</v>
      </c>
      <c r="I55" s="199">
        <v>33.299999999999997</v>
      </c>
      <c r="J55" s="77">
        <v>1580</v>
      </c>
      <c r="K55" s="77">
        <v>680</v>
      </c>
      <c r="L55" s="77">
        <v>680</v>
      </c>
      <c r="M55" s="77">
        <v>60</v>
      </c>
      <c r="N55" s="79">
        <f t="shared" ref="N55" si="11">J55*K55*L55/1000000000</f>
        <v>0.73059200000000002</v>
      </c>
      <c r="O55" s="440" t="s">
        <v>568</v>
      </c>
    </row>
    <row r="56" spans="1:15" s="52" customFormat="1" ht="13.5" customHeight="1">
      <c r="A56" s="254"/>
      <c r="B56" s="449"/>
      <c r="C56" s="133"/>
      <c r="D56" s="251"/>
      <c r="E56" s="51"/>
      <c r="F56" s="54"/>
      <c r="G56" s="209"/>
      <c r="H56" s="174"/>
      <c r="I56" s="220"/>
      <c r="J56" s="175"/>
      <c r="K56" s="175"/>
      <c r="L56" s="175"/>
      <c r="M56" s="450"/>
      <c r="N56" s="176"/>
      <c r="O56" s="80"/>
    </row>
    <row r="57" spans="1:15" s="65" customFormat="1" ht="21.75" customHeight="1">
      <c r="A57" s="253"/>
      <c r="B57" s="105" t="s">
        <v>444</v>
      </c>
      <c r="C57" s="267"/>
      <c r="D57" s="267"/>
      <c r="E57" s="267"/>
      <c r="F57" s="267"/>
      <c r="G57" s="268"/>
      <c r="H57" s="267"/>
      <c r="I57" s="267"/>
      <c r="J57" s="267"/>
      <c r="K57" s="267"/>
      <c r="L57" s="267"/>
      <c r="M57" s="268"/>
      <c r="N57" s="268"/>
      <c r="O57" s="93"/>
    </row>
    <row r="58" spans="1:15">
      <c r="A58" s="460"/>
      <c r="B58" s="9" t="s">
        <v>1</v>
      </c>
      <c r="C58" s="69" t="s">
        <v>2</v>
      </c>
      <c r="D58" s="14" t="s">
        <v>102</v>
      </c>
      <c r="E58" s="70" t="s">
        <v>5</v>
      </c>
      <c r="F58" s="73" t="s">
        <v>365</v>
      </c>
      <c r="G58" s="14" t="s">
        <v>6</v>
      </c>
      <c r="H58" s="72" t="s">
        <v>367</v>
      </c>
      <c r="I58" s="196" t="s">
        <v>399</v>
      </c>
      <c r="J58" s="77" t="s">
        <v>417</v>
      </c>
      <c r="K58" s="77" t="s">
        <v>369</v>
      </c>
      <c r="L58" s="77" t="s">
        <v>370</v>
      </c>
      <c r="M58" s="77" t="s">
        <v>387</v>
      </c>
      <c r="N58" s="79" t="s">
        <v>372</v>
      </c>
    </row>
    <row r="59" spans="1:15">
      <c r="A59" s="460"/>
      <c r="B59" s="196">
        <v>5906564132865</v>
      </c>
      <c r="C59" s="271" t="s">
        <v>160</v>
      </c>
      <c r="D59" s="272">
        <v>210</v>
      </c>
      <c r="E59" s="70">
        <f>VLOOKUP(C59,Całość!B:H,4,0)</f>
        <v>2235.7800000000002</v>
      </c>
      <c r="F59" s="73">
        <v>22</v>
      </c>
      <c r="G59" s="13">
        <f t="shared" ref="G59:G64" si="12">E59*1.23</f>
        <v>2750.0094000000004</v>
      </c>
      <c r="H59" s="76" t="s">
        <v>394</v>
      </c>
      <c r="I59" s="199">
        <v>59</v>
      </c>
      <c r="J59" s="77">
        <v>1740</v>
      </c>
      <c r="K59" s="77">
        <v>700</v>
      </c>
      <c r="L59" s="77">
        <v>690</v>
      </c>
      <c r="M59" s="77">
        <v>75</v>
      </c>
      <c r="N59" s="79">
        <f>J59*K59*L59/1000000000</f>
        <v>0.84041999999999994</v>
      </c>
      <c r="O59" s="80"/>
    </row>
    <row r="60" spans="1:15">
      <c r="A60" s="460"/>
      <c r="B60" s="196">
        <v>5906564191800</v>
      </c>
      <c r="C60" s="271" t="s">
        <v>162</v>
      </c>
      <c r="D60" s="272">
        <v>307</v>
      </c>
      <c r="E60" s="70">
        <f>VLOOKUP(C60,Całość!B:H,4,0)</f>
        <v>2536.59</v>
      </c>
      <c r="F60" s="73">
        <v>23</v>
      </c>
      <c r="G60" s="13">
        <f t="shared" si="12"/>
        <v>3120.0057000000002</v>
      </c>
      <c r="H60" s="76" t="s">
        <v>393</v>
      </c>
      <c r="I60" s="199">
        <v>92</v>
      </c>
      <c r="J60" s="77">
        <v>1760</v>
      </c>
      <c r="K60" s="77">
        <v>800</v>
      </c>
      <c r="L60" s="77">
        <v>750</v>
      </c>
      <c r="M60" s="77">
        <v>87</v>
      </c>
      <c r="N60" s="79">
        <f>J60*K60*L60/1000000000</f>
        <v>1.056</v>
      </c>
      <c r="O60" s="80"/>
    </row>
    <row r="61" spans="1:15">
      <c r="A61" s="460"/>
      <c r="B61" s="196">
        <v>5906564191817</v>
      </c>
      <c r="C61" s="271" t="s">
        <v>164</v>
      </c>
      <c r="D61" s="272">
        <v>380</v>
      </c>
      <c r="E61" s="70">
        <f>VLOOKUP(C61,Całość!B:H,4,0)</f>
        <v>3276.42</v>
      </c>
      <c r="F61" s="73">
        <v>23</v>
      </c>
      <c r="G61" s="13">
        <f t="shared" si="12"/>
        <v>4029.9965999999999</v>
      </c>
      <c r="H61" s="263" t="s">
        <v>393</v>
      </c>
      <c r="I61" s="273">
        <v>94</v>
      </c>
      <c r="J61" s="77">
        <v>1805</v>
      </c>
      <c r="K61" s="77">
        <v>800</v>
      </c>
      <c r="L61" s="77">
        <v>800</v>
      </c>
      <c r="M61" s="77">
        <v>105</v>
      </c>
      <c r="N61" s="79">
        <f>J61*K61*L61/1000000000</f>
        <v>1.1552</v>
      </c>
      <c r="O61" s="80"/>
    </row>
    <row r="62" spans="1:15">
      <c r="A62" s="460"/>
      <c r="B62" s="196">
        <v>5906564192302</v>
      </c>
      <c r="C62" s="271" t="s">
        <v>166</v>
      </c>
      <c r="D62" s="272">
        <v>485</v>
      </c>
      <c r="E62" s="70">
        <f>VLOOKUP(C62,Całość!B:H,4,0)</f>
        <v>3544.72</v>
      </c>
      <c r="F62" s="73">
        <v>23</v>
      </c>
      <c r="G62" s="13">
        <f t="shared" si="12"/>
        <v>4360.0055999999995</v>
      </c>
      <c r="H62" s="263" t="s">
        <v>393</v>
      </c>
      <c r="I62" s="273">
        <v>83</v>
      </c>
      <c r="J62" s="77">
        <v>1950</v>
      </c>
      <c r="K62" s="77">
        <v>900</v>
      </c>
      <c r="L62" s="77">
        <v>900</v>
      </c>
      <c r="M62" s="77">
        <v>145</v>
      </c>
      <c r="N62" s="79">
        <f>J62*K62*L62/1000000000</f>
        <v>1.5794999999999999</v>
      </c>
      <c r="O62" s="80"/>
    </row>
    <row r="63" spans="1:15">
      <c r="A63" s="460"/>
      <c r="B63" s="196">
        <v>5906564192326</v>
      </c>
      <c r="C63" s="271" t="s">
        <v>168</v>
      </c>
      <c r="D63" s="272">
        <v>805</v>
      </c>
      <c r="E63" s="70">
        <f>VLOOKUP(C63,Całość!B:H,4,0)</f>
        <v>5512.2</v>
      </c>
      <c r="F63" s="73">
        <v>23</v>
      </c>
      <c r="G63" s="13">
        <f t="shared" si="12"/>
        <v>6780.0059999999994</v>
      </c>
      <c r="H63" s="263" t="s">
        <v>393</v>
      </c>
      <c r="I63" s="273">
        <v>128</v>
      </c>
      <c r="J63" s="77"/>
      <c r="K63" s="77"/>
      <c r="L63" s="77"/>
      <c r="M63" s="77"/>
      <c r="N63" s="79"/>
      <c r="O63" s="80"/>
    </row>
    <row r="64" spans="1:15">
      <c r="A64" s="453"/>
      <c r="B64" s="196">
        <v>5906564132469</v>
      </c>
      <c r="C64" s="271" t="s">
        <v>170</v>
      </c>
      <c r="D64" s="272">
        <v>902</v>
      </c>
      <c r="E64" s="70">
        <f>VLOOKUP(C64,Całość!B:H,4,0)</f>
        <v>5902.44</v>
      </c>
      <c r="F64" s="73">
        <v>23</v>
      </c>
      <c r="G64" s="13">
        <f t="shared" si="12"/>
        <v>7260.0011999999997</v>
      </c>
      <c r="H64" s="263" t="s">
        <v>393</v>
      </c>
      <c r="I64" s="273">
        <v>136</v>
      </c>
      <c r="J64" s="77">
        <v>2200</v>
      </c>
      <c r="K64" s="77">
        <v>1200</v>
      </c>
      <c r="L64" s="77">
        <v>1000</v>
      </c>
      <c r="M64" s="77">
        <v>165</v>
      </c>
      <c r="N64" s="79">
        <f>J64*K64*L64/1000000000</f>
        <v>2.64</v>
      </c>
      <c r="O64" s="80"/>
    </row>
    <row r="65" spans="1:15">
      <c r="A65" s="250"/>
      <c r="B65" s="296"/>
      <c r="C65" s="133"/>
      <c r="D65" s="251"/>
      <c r="E65" s="251"/>
      <c r="G65" s="209"/>
      <c r="H65" s="123"/>
      <c r="I65" s="218"/>
      <c r="J65" s="252"/>
      <c r="K65" s="252"/>
      <c r="L65" s="252"/>
      <c r="M65" s="72"/>
      <c r="N65" s="79"/>
      <c r="O65" s="80"/>
    </row>
    <row r="66" spans="1:15" s="65" customFormat="1" ht="19.5" customHeight="1">
      <c r="A66" s="253"/>
      <c r="B66" s="105" t="s">
        <v>445</v>
      </c>
      <c r="C66" s="267"/>
      <c r="D66" s="267"/>
      <c r="E66" s="267"/>
      <c r="F66" s="267"/>
      <c r="G66" s="268"/>
      <c r="H66" s="267"/>
      <c r="I66" s="267"/>
      <c r="J66" s="267"/>
      <c r="K66" s="267"/>
      <c r="L66" s="267"/>
      <c r="M66" s="268"/>
      <c r="N66" s="268"/>
      <c r="O66" s="93"/>
    </row>
    <row r="67" spans="1:15">
      <c r="A67" s="460"/>
      <c r="B67" s="9" t="s">
        <v>1</v>
      </c>
      <c r="C67" s="69" t="s">
        <v>2</v>
      </c>
      <c r="D67" s="14" t="s">
        <v>102</v>
      </c>
      <c r="E67" s="70" t="s">
        <v>5</v>
      </c>
      <c r="F67" s="73" t="s">
        <v>365</v>
      </c>
      <c r="G67" s="14" t="s">
        <v>6</v>
      </c>
      <c r="H67" s="72" t="s">
        <v>367</v>
      </c>
      <c r="I67" s="196" t="s">
        <v>399</v>
      </c>
      <c r="J67" s="77" t="s">
        <v>417</v>
      </c>
      <c r="K67" s="77" t="s">
        <v>369</v>
      </c>
      <c r="L67" s="77" t="s">
        <v>370</v>
      </c>
      <c r="M67" s="77" t="s">
        <v>387</v>
      </c>
      <c r="N67" s="79" t="s">
        <v>372</v>
      </c>
    </row>
    <row r="68" spans="1:15">
      <c r="A68" s="460"/>
      <c r="B68" s="196">
        <v>5906564132872</v>
      </c>
      <c r="C68" s="271" t="s">
        <v>172</v>
      </c>
      <c r="D68" s="272">
        <v>204</v>
      </c>
      <c r="E68" s="70">
        <f>VLOOKUP(C68,Całość!B:H,4,0)</f>
        <v>2585.37</v>
      </c>
      <c r="F68" s="73">
        <v>22</v>
      </c>
      <c r="G68" s="13">
        <f t="shared" ref="G68:G72" si="13">E68*1.23</f>
        <v>3180.0050999999999</v>
      </c>
      <c r="H68" s="76" t="s">
        <v>394</v>
      </c>
      <c r="I68" s="199">
        <v>59</v>
      </c>
      <c r="J68" s="77">
        <v>1740</v>
      </c>
      <c r="K68" s="77">
        <v>700</v>
      </c>
      <c r="L68" s="77">
        <v>690</v>
      </c>
      <c r="M68" s="77">
        <v>97</v>
      </c>
      <c r="N68" s="79">
        <f>J68*K68*L68/1000000000</f>
        <v>0.84041999999999994</v>
      </c>
      <c r="O68" s="80"/>
    </row>
    <row r="69" spans="1:15">
      <c r="A69" s="460"/>
      <c r="B69" s="196">
        <v>5906564191824</v>
      </c>
      <c r="C69" s="271" t="s">
        <v>174</v>
      </c>
      <c r="D69" s="272">
        <v>300</v>
      </c>
      <c r="E69" s="70">
        <f>VLOOKUP(C69,Całość!B:H,4,0)</f>
        <v>2959.35</v>
      </c>
      <c r="F69" s="73">
        <v>23</v>
      </c>
      <c r="G69" s="13">
        <f t="shared" si="13"/>
        <v>3640.0004999999996</v>
      </c>
      <c r="H69" s="76" t="s">
        <v>393</v>
      </c>
      <c r="I69" s="199">
        <v>96</v>
      </c>
      <c r="J69" s="77">
        <v>1760</v>
      </c>
      <c r="K69" s="77">
        <v>800</v>
      </c>
      <c r="L69" s="77">
        <v>750</v>
      </c>
      <c r="M69" s="77">
        <v>116</v>
      </c>
      <c r="N69" s="79">
        <f>J69*K69*L69/1000000000</f>
        <v>1.056</v>
      </c>
      <c r="O69" s="80"/>
    </row>
    <row r="70" spans="1:15">
      <c r="A70" s="460"/>
      <c r="B70" s="196">
        <v>5906564191831</v>
      </c>
      <c r="C70" s="271" t="s">
        <v>176</v>
      </c>
      <c r="D70" s="272">
        <v>375</v>
      </c>
      <c r="E70" s="70">
        <f>VLOOKUP(C70,Całość!B:H,4,0)</f>
        <v>3634.15</v>
      </c>
      <c r="F70" s="73">
        <v>23</v>
      </c>
      <c r="G70" s="13">
        <f t="shared" si="13"/>
        <v>4470.0045</v>
      </c>
      <c r="H70" s="263" t="s">
        <v>393</v>
      </c>
      <c r="I70" s="273">
        <v>98</v>
      </c>
      <c r="J70" s="77">
        <v>1800</v>
      </c>
      <c r="K70" s="77">
        <v>800</v>
      </c>
      <c r="L70" s="77">
        <v>800</v>
      </c>
      <c r="M70" s="77">
        <v>135</v>
      </c>
      <c r="N70" s="79">
        <f>J70*K70*L70/1000000000</f>
        <v>1.1519999999999999</v>
      </c>
      <c r="O70" s="80"/>
    </row>
    <row r="71" spans="1:15">
      <c r="A71" s="460"/>
      <c r="B71" s="196">
        <v>5906564192319</v>
      </c>
      <c r="C71" s="271" t="s">
        <v>178</v>
      </c>
      <c r="D71" s="272">
        <v>465</v>
      </c>
      <c r="E71" s="70">
        <f>VLOOKUP(C71,Całość!B:H,4,0)</f>
        <v>4260.16</v>
      </c>
      <c r="F71" s="73">
        <v>23</v>
      </c>
      <c r="G71" s="13">
        <f t="shared" si="13"/>
        <v>5239.9967999999999</v>
      </c>
      <c r="H71" s="263" t="s">
        <v>393</v>
      </c>
      <c r="I71" s="273">
        <v>82</v>
      </c>
      <c r="J71" s="77">
        <v>1950</v>
      </c>
      <c r="K71" s="77">
        <v>900</v>
      </c>
      <c r="L71" s="77">
        <v>900</v>
      </c>
      <c r="M71" s="77">
        <v>183</v>
      </c>
      <c r="N71" s="79">
        <f>J71*K71*L71/1000000000</f>
        <v>1.5794999999999999</v>
      </c>
      <c r="O71" s="80"/>
    </row>
    <row r="72" spans="1:15">
      <c r="A72" s="453"/>
      <c r="B72" s="196">
        <v>5906564132476</v>
      </c>
      <c r="C72" s="271" t="s">
        <v>180</v>
      </c>
      <c r="D72" s="272">
        <v>866</v>
      </c>
      <c r="E72" s="70">
        <f>VLOOKUP(C72,Całość!B:H,4,0)</f>
        <v>6967.48</v>
      </c>
      <c r="F72" s="73">
        <v>23</v>
      </c>
      <c r="G72" s="13">
        <f t="shared" si="13"/>
        <v>8570.000399999999</v>
      </c>
      <c r="H72" s="263" t="s">
        <v>393</v>
      </c>
      <c r="I72" s="273">
        <v>136</v>
      </c>
      <c r="J72" s="77">
        <v>2200</v>
      </c>
      <c r="K72" s="77">
        <v>1200</v>
      </c>
      <c r="L72" s="77">
        <v>1000</v>
      </c>
      <c r="M72" s="77">
        <v>220</v>
      </c>
      <c r="N72" s="79">
        <f>J72*K72*L72/1000000000</f>
        <v>2.64</v>
      </c>
      <c r="O72" s="80"/>
    </row>
    <row r="73" spans="1:15">
      <c r="A73" s="280"/>
      <c r="B73" s="281"/>
      <c r="C73" s="206"/>
      <c r="D73" s="282"/>
      <c r="E73" s="282"/>
      <c r="F73" s="101"/>
      <c r="G73" s="156"/>
      <c r="H73" s="123"/>
      <c r="I73" s="218"/>
      <c r="J73" s="285"/>
      <c r="K73" s="285"/>
      <c r="L73" s="285"/>
      <c r="M73" s="286"/>
      <c r="N73" s="79"/>
      <c r="O73" s="80"/>
    </row>
    <row r="74" spans="1:15" s="65" customFormat="1" ht="27" customHeight="1">
      <c r="A74" s="253"/>
      <c r="B74" s="105" t="s">
        <v>446</v>
      </c>
      <c r="C74" s="267"/>
      <c r="D74" s="267"/>
      <c r="E74" s="267"/>
      <c r="F74" s="267"/>
      <c r="G74" s="268"/>
      <c r="H74" s="267"/>
      <c r="I74" s="267"/>
      <c r="J74" s="267"/>
      <c r="K74" s="267"/>
      <c r="L74" s="267"/>
      <c r="M74" s="267"/>
      <c r="N74" s="268"/>
      <c r="O74" s="93"/>
    </row>
    <row r="75" spans="1:15">
      <c r="A75" s="460"/>
      <c r="B75" s="9" t="s">
        <v>1</v>
      </c>
      <c r="C75" s="69" t="s">
        <v>2</v>
      </c>
      <c r="D75" s="14" t="s">
        <v>102</v>
      </c>
      <c r="E75" s="70" t="s">
        <v>5</v>
      </c>
      <c r="F75" s="73" t="s">
        <v>365</v>
      </c>
      <c r="G75" s="14" t="s">
        <v>6</v>
      </c>
      <c r="H75" s="72" t="s">
        <v>367</v>
      </c>
      <c r="I75" s="196" t="s">
        <v>399</v>
      </c>
      <c r="J75" s="77" t="s">
        <v>417</v>
      </c>
      <c r="K75" s="77" t="s">
        <v>369</v>
      </c>
      <c r="L75" s="77" t="s">
        <v>370</v>
      </c>
      <c r="M75" s="77" t="s">
        <v>387</v>
      </c>
      <c r="N75" s="79" t="s">
        <v>372</v>
      </c>
    </row>
    <row r="76" spans="1:15">
      <c r="A76" s="460"/>
      <c r="B76" s="196">
        <v>5906564192340</v>
      </c>
      <c r="C76" s="271" t="s">
        <v>182</v>
      </c>
      <c r="D76" s="297" t="s">
        <v>183</v>
      </c>
      <c r="E76" s="70">
        <f>VLOOKUP(C76,Całość!B:H,4,0)</f>
        <v>8707.32</v>
      </c>
      <c r="F76" s="73">
        <v>23</v>
      </c>
      <c r="G76" s="13">
        <f>E76*1.23</f>
        <v>10710.0036</v>
      </c>
      <c r="H76" s="263" t="s">
        <v>393</v>
      </c>
      <c r="I76" s="273">
        <v>95</v>
      </c>
      <c r="J76" s="77">
        <v>1950</v>
      </c>
      <c r="K76" s="77">
        <v>900</v>
      </c>
      <c r="L76" s="77">
        <v>900</v>
      </c>
      <c r="M76" s="77">
        <v>150</v>
      </c>
      <c r="N76" s="79">
        <f>J76*K76*L76/1000000000</f>
        <v>1.5794999999999999</v>
      </c>
      <c r="O76" s="80"/>
    </row>
    <row r="77" spans="1:15">
      <c r="A77" s="453"/>
      <c r="B77" s="196">
        <v>5906564192364</v>
      </c>
      <c r="C77" s="271" t="s">
        <v>185</v>
      </c>
      <c r="D77" s="297" t="s">
        <v>186</v>
      </c>
      <c r="E77" s="70">
        <f>VLOOKUP(C77,Całość!B:H,4,0)</f>
        <v>11609.76</v>
      </c>
      <c r="F77" s="73">
        <v>23</v>
      </c>
      <c r="G77" s="13">
        <f>E77*1.23</f>
        <v>14280.004800000001</v>
      </c>
      <c r="H77" s="263" t="s">
        <v>393</v>
      </c>
      <c r="I77" s="273">
        <v>136</v>
      </c>
      <c r="J77" s="77">
        <v>2200</v>
      </c>
      <c r="K77" s="77">
        <v>1200</v>
      </c>
      <c r="L77" s="77">
        <v>1000</v>
      </c>
      <c r="M77" s="77">
        <v>188</v>
      </c>
      <c r="N77" s="79">
        <f>J77*K77*L77/1000000000</f>
        <v>2.64</v>
      </c>
      <c r="O77" s="80"/>
    </row>
    <row r="78" spans="1:15">
      <c r="A78" s="250"/>
      <c r="B78" s="296"/>
      <c r="C78" s="133"/>
      <c r="D78" s="251"/>
      <c r="E78" s="251"/>
      <c r="G78" s="209"/>
      <c r="H78" s="123"/>
      <c r="I78" s="218"/>
      <c r="J78" s="252"/>
      <c r="K78" s="252"/>
      <c r="L78" s="252"/>
      <c r="M78" s="72"/>
      <c r="N78" s="79"/>
      <c r="O78" s="80"/>
    </row>
    <row r="79" spans="1:15" s="65" customFormat="1" ht="18.75" customHeight="1">
      <c r="A79" s="253"/>
      <c r="B79" s="105" t="s">
        <v>447</v>
      </c>
      <c r="C79" s="267"/>
      <c r="D79" s="267"/>
      <c r="E79" s="267"/>
      <c r="F79" s="267"/>
      <c r="G79" s="268"/>
      <c r="H79" s="267"/>
      <c r="I79" s="267"/>
      <c r="J79" s="267"/>
      <c r="K79" s="267"/>
      <c r="L79" s="267"/>
      <c r="M79" s="267"/>
      <c r="N79" s="268"/>
      <c r="O79" s="93"/>
    </row>
    <row r="80" spans="1:15">
      <c r="A80" s="460"/>
      <c r="B80" s="9" t="s">
        <v>1</v>
      </c>
      <c r="C80" s="69" t="s">
        <v>2</v>
      </c>
      <c r="D80" s="14" t="s">
        <v>102</v>
      </c>
      <c r="E80" s="70" t="s">
        <v>5</v>
      </c>
      <c r="F80" s="73" t="s">
        <v>365</v>
      </c>
      <c r="G80" s="14" t="s">
        <v>6</v>
      </c>
      <c r="H80" s="72" t="s">
        <v>367</v>
      </c>
      <c r="I80" s="196" t="s">
        <v>399</v>
      </c>
      <c r="J80" s="77" t="s">
        <v>417</v>
      </c>
      <c r="K80" s="77" t="s">
        <v>369</v>
      </c>
      <c r="L80" s="77" t="s">
        <v>370</v>
      </c>
      <c r="M80" s="77" t="s">
        <v>387</v>
      </c>
      <c r="N80" s="79" t="s">
        <v>372</v>
      </c>
    </row>
    <row r="81" spans="1:15">
      <c r="A81" s="460"/>
      <c r="B81" s="196">
        <v>5906564192371</v>
      </c>
      <c r="C81" s="271" t="s">
        <v>188</v>
      </c>
      <c r="D81" s="272" t="s">
        <v>183</v>
      </c>
      <c r="E81" s="70">
        <f>VLOOKUP(C81,Całość!B:H,4,0)</f>
        <v>9674.7999999999993</v>
      </c>
      <c r="F81" s="73">
        <v>23</v>
      </c>
      <c r="G81" s="13">
        <f>E81*1.23</f>
        <v>11900.003999999999</v>
      </c>
      <c r="H81" s="263" t="s">
        <v>393</v>
      </c>
      <c r="I81" s="273">
        <v>95</v>
      </c>
      <c r="J81" s="77">
        <v>1950</v>
      </c>
      <c r="K81" s="77">
        <v>900</v>
      </c>
      <c r="L81" s="77">
        <v>900</v>
      </c>
      <c r="M81" s="77">
        <v>170</v>
      </c>
      <c r="N81" s="79">
        <f>J81*K81*L81/1000000000</f>
        <v>1.5794999999999999</v>
      </c>
      <c r="O81" s="80"/>
    </row>
    <row r="82" spans="1:15">
      <c r="A82" s="453"/>
      <c r="B82" s="196">
        <v>5906564192395</v>
      </c>
      <c r="C82" s="271" t="s">
        <v>190</v>
      </c>
      <c r="D82" s="272" t="s">
        <v>186</v>
      </c>
      <c r="E82" s="70">
        <f>VLOOKUP(C82,Całość!B:H,4,0)</f>
        <v>12479.68</v>
      </c>
      <c r="F82" s="73">
        <v>23</v>
      </c>
      <c r="G82" s="13">
        <f>E82*1.23</f>
        <v>15350.0064</v>
      </c>
      <c r="H82" s="263" t="s">
        <v>393</v>
      </c>
      <c r="I82" s="273">
        <v>136</v>
      </c>
      <c r="J82" s="77">
        <v>2200</v>
      </c>
      <c r="K82" s="77">
        <v>1200</v>
      </c>
      <c r="L82" s="77">
        <v>1000</v>
      </c>
      <c r="M82" s="77">
        <v>239</v>
      </c>
      <c r="N82" s="79">
        <f>J82*K82*L82/1000000000</f>
        <v>2.64</v>
      </c>
      <c r="O82" s="80"/>
    </row>
    <row r="83" spans="1:15">
      <c r="A83" s="45"/>
      <c r="B83" s="46"/>
      <c r="C83" s="203"/>
      <c r="D83" s="240"/>
      <c r="E83" s="240"/>
      <c r="F83" s="49"/>
      <c r="G83" s="116"/>
      <c r="H83" s="246"/>
      <c r="I83" s="247"/>
      <c r="J83" s="462"/>
      <c r="K83" s="462"/>
      <c r="L83" s="462"/>
      <c r="M83" s="242"/>
      <c r="N83" s="79"/>
      <c r="O83" s="80"/>
    </row>
    <row r="84" spans="1:15" s="65" customFormat="1" ht="15.75">
      <c r="A84" s="55"/>
      <c r="B84" s="56" t="s">
        <v>413</v>
      </c>
      <c r="C84" s="188"/>
      <c r="D84" s="243"/>
      <c r="E84" s="243"/>
      <c r="F84" s="188"/>
      <c r="G84" s="190"/>
      <c r="H84" s="188"/>
      <c r="I84" s="244"/>
      <c r="J84" s="188"/>
      <c r="K84" s="188"/>
      <c r="L84" s="188"/>
      <c r="M84" s="249"/>
      <c r="N84" s="249"/>
      <c r="O84" s="93"/>
    </row>
    <row r="85" spans="1:15">
      <c r="A85" s="67"/>
      <c r="B85" s="68" t="s">
        <v>1</v>
      </c>
      <c r="C85" s="69" t="s">
        <v>2</v>
      </c>
      <c r="D85" s="70" t="s">
        <v>102</v>
      </c>
      <c r="E85" s="70" t="s">
        <v>5</v>
      </c>
      <c r="F85" s="94" t="s">
        <v>365</v>
      </c>
      <c r="G85" s="95" t="s">
        <v>6</v>
      </c>
      <c r="H85" s="72" t="s">
        <v>367</v>
      </c>
      <c r="I85" s="196" t="s">
        <v>399</v>
      </c>
      <c r="J85" s="77" t="s">
        <v>368</v>
      </c>
      <c r="K85" s="77" t="s">
        <v>369</v>
      </c>
      <c r="L85" s="77" t="s">
        <v>370</v>
      </c>
      <c r="M85" s="77" t="s">
        <v>387</v>
      </c>
      <c r="N85" s="79" t="s">
        <v>372</v>
      </c>
    </row>
    <row r="86" spans="1:15" s="52" customFormat="1">
      <c r="A86" s="67"/>
      <c r="B86" s="197" t="s">
        <v>414</v>
      </c>
      <c r="C86" s="198" t="s">
        <v>214</v>
      </c>
      <c r="D86" s="239">
        <v>109</v>
      </c>
      <c r="E86" s="70">
        <f>VLOOKUP(C86,Całość!B:H,4,0)</f>
        <v>1243.9000000000001</v>
      </c>
      <c r="F86" s="94">
        <v>23</v>
      </c>
      <c r="G86" s="87">
        <f>E86*1.23</f>
        <v>1529.9970000000001</v>
      </c>
      <c r="H86" s="76" t="s">
        <v>393</v>
      </c>
      <c r="I86" s="199">
        <v>56</v>
      </c>
      <c r="J86" s="77">
        <v>1080</v>
      </c>
      <c r="K86" s="77">
        <v>510</v>
      </c>
      <c r="L86" s="77">
        <v>510</v>
      </c>
      <c r="M86" s="77">
        <v>32.5</v>
      </c>
      <c r="N86" s="79">
        <f>J86*K86*L86/1000000000</f>
        <v>0.28090799999999999</v>
      </c>
      <c r="O86" s="80"/>
    </row>
    <row r="87" spans="1:15">
      <c r="A87" s="67"/>
      <c r="B87" s="197">
        <v>5906564190438</v>
      </c>
      <c r="C87" s="198" t="s">
        <v>216</v>
      </c>
      <c r="D87" s="239">
        <v>130</v>
      </c>
      <c r="E87" s="70">
        <f>VLOOKUP(C87,Całość!B:H,4,0)</f>
        <v>1325.2</v>
      </c>
      <c r="F87" s="94">
        <v>23</v>
      </c>
      <c r="G87" s="87">
        <f>E87*1.23</f>
        <v>1629.9960000000001</v>
      </c>
      <c r="H87" s="76" t="s">
        <v>393</v>
      </c>
      <c r="I87" s="199">
        <v>65</v>
      </c>
      <c r="J87" s="77">
        <v>1080</v>
      </c>
      <c r="K87" s="77">
        <v>510</v>
      </c>
      <c r="L87" s="77">
        <v>510</v>
      </c>
      <c r="M87" s="77">
        <v>38</v>
      </c>
      <c r="N87" s="79">
        <f>J87*K87*L87/1000000000</f>
        <v>0.28090799999999999</v>
      </c>
      <c r="O87" s="80"/>
    </row>
    <row r="88" spans="1:15">
      <c r="A88" s="82"/>
      <c r="B88" s="197" t="s">
        <v>415</v>
      </c>
      <c r="C88" s="198" t="s">
        <v>218</v>
      </c>
      <c r="D88" s="239">
        <v>140</v>
      </c>
      <c r="E88" s="70">
        <f>VLOOKUP(C88,Całość!B:H,4,0)</f>
        <v>1406.5</v>
      </c>
      <c r="F88" s="94">
        <v>23</v>
      </c>
      <c r="G88" s="87">
        <f>E88*1.23</f>
        <v>1729.9949999999999</v>
      </c>
      <c r="H88" s="76" t="s">
        <v>393</v>
      </c>
      <c r="I88" s="199">
        <v>69</v>
      </c>
      <c r="J88" s="77">
        <v>1080</v>
      </c>
      <c r="K88" s="77">
        <v>510</v>
      </c>
      <c r="L88" s="77">
        <v>510</v>
      </c>
      <c r="M88" s="77">
        <v>40.5</v>
      </c>
      <c r="N88" s="79">
        <f>J88*K88*L88/1000000000</f>
        <v>0.28090799999999999</v>
      </c>
      <c r="O88" s="80"/>
    </row>
    <row r="89" spans="1:15" s="133" customFormat="1">
      <c r="A89" s="45"/>
      <c r="B89" s="46"/>
      <c r="C89" s="203"/>
      <c r="D89" s="240"/>
      <c r="E89" s="240"/>
      <c r="F89" s="49"/>
      <c r="G89" s="116"/>
      <c r="H89" s="246"/>
      <c r="I89" s="247"/>
      <c r="J89" s="462"/>
      <c r="K89" s="462"/>
      <c r="L89" s="462"/>
      <c r="M89" s="242"/>
      <c r="N89" s="79"/>
      <c r="O89" s="80"/>
    </row>
    <row r="90" spans="1:15" s="65" customFormat="1" ht="15.75">
      <c r="A90" s="55"/>
      <c r="B90" s="56" t="s">
        <v>416</v>
      </c>
      <c r="C90" s="188"/>
      <c r="D90" s="243"/>
      <c r="E90" s="243"/>
      <c r="F90" s="188"/>
      <c r="G90" s="190"/>
      <c r="H90" s="188"/>
      <c r="I90" s="244"/>
      <c r="J90" s="188"/>
      <c r="K90" s="188"/>
      <c r="L90" s="188"/>
      <c r="M90" s="188"/>
      <c r="N90" s="190"/>
      <c r="O90" s="93"/>
    </row>
    <row r="91" spans="1:15">
      <c r="A91" s="67"/>
      <c r="B91" s="68" t="s">
        <v>1</v>
      </c>
      <c r="C91" s="69" t="s">
        <v>2</v>
      </c>
      <c r="D91" s="70" t="s">
        <v>102</v>
      </c>
      <c r="E91" s="70" t="s">
        <v>5</v>
      </c>
      <c r="F91" s="94" t="s">
        <v>365</v>
      </c>
      <c r="G91" s="95" t="s">
        <v>6</v>
      </c>
      <c r="H91" s="72" t="s">
        <v>367</v>
      </c>
      <c r="I91" s="196" t="s">
        <v>399</v>
      </c>
      <c r="J91" s="77" t="s">
        <v>368</v>
      </c>
      <c r="K91" s="77" t="s">
        <v>369</v>
      </c>
      <c r="L91" s="77" t="s">
        <v>370</v>
      </c>
      <c r="M91" s="77" t="s">
        <v>387</v>
      </c>
      <c r="N91" s="79" t="s">
        <v>372</v>
      </c>
    </row>
    <row r="92" spans="1:15">
      <c r="A92" s="67"/>
      <c r="B92" s="197">
        <v>5906564190490</v>
      </c>
      <c r="C92" s="198" t="s">
        <v>220</v>
      </c>
      <c r="D92" s="239">
        <v>128</v>
      </c>
      <c r="E92" s="70">
        <f>VLOOKUP(C92,Całość!B:H,4,0)</f>
        <v>1617.89</v>
      </c>
      <c r="F92" s="94">
        <v>23</v>
      </c>
      <c r="G92" s="87">
        <f>E92*1.23</f>
        <v>1990.0047000000002</v>
      </c>
      <c r="H92" s="76" t="s">
        <v>393</v>
      </c>
      <c r="I92" s="199">
        <v>67</v>
      </c>
      <c r="J92" s="77">
        <v>1080</v>
      </c>
      <c r="K92" s="77">
        <v>510</v>
      </c>
      <c r="L92" s="77">
        <v>510</v>
      </c>
      <c r="M92" s="77">
        <v>40.5</v>
      </c>
      <c r="N92" s="79">
        <f>J92*K92*L92/1000000000</f>
        <v>0.28090799999999999</v>
      </c>
      <c r="O92" s="80"/>
    </row>
    <row r="93" spans="1:15">
      <c r="A93" s="82"/>
      <c r="B93" s="197">
        <v>5906564190407</v>
      </c>
      <c r="C93" s="198" t="s">
        <v>222</v>
      </c>
      <c r="D93" s="239">
        <v>138</v>
      </c>
      <c r="E93" s="70">
        <f>VLOOKUP(C93,Całość!B:H,4,0)</f>
        <v>1699.19</v>
      </c>
      <c r="F93" s="94">
        <v>23</v>
      </c>
      <c r="G93" s="87">
        <f>E93*1.23</f>
        <v>2090.0037000000002</v>
      </c>
      <c r="H93" s="76" t="s">
        <v>393</v>
      </c>
      <c r="I93" s="199">
        <v>72</v>
      </c>
      <c r="J93" s="77">
        <v>1080</v>
      </c>
      <c r="K93" s="77">
        <v>510</v>
      </c>
      <c r="L93" s="77">
        <v>510</v>
      </c>
      <c r="M93" s="77">
        <v>43.5</v>
      </c>
      <c r="N93" s="79">
        <f>J93*K93*L93/1000000000</f>
        <v>0.28090799999999999</v>
      </c>
      <c r="O93" s="80"/>
    </row>
    <row r="94" spans="1:15">
      <c r="A94" s="45"/>
      <c r="B94" s="46"/>
      <c r="C94" s="203"/>
      <c r="D94" s="240"/>
      <c r="E94" s="240"/>
      <c r="F94" s="49"/>
      <c r="G94" s="116"/>
      <c r="H94" s="168"/>
      <c r="I94" s="241"/>
      <c r="J94" s="462"/>
      <c r="K94" s="462"/>
      <c r="L94" s="462"/>
      <c r="M94" s="242"/>
      <c r="N94" s="79"/>
      <c r="O94" s="80"/>
    </row>
    <row r="95" spans="1:15" s="65" customFormat="1" ht="15.75">
      <c r="A95" s="55"/>
      <c r="B95" s="56" t="s">
        <v>404</v>
      </c>
      <c r="C95" s="188"/>
      <c r="D95" s="243"/>
      <c r="E95" s="243"/>
      <c r="F95" s="188"/>
      <c r="G95" s="190"/>
      <c r="H95" s="188"/>
      <c r="I95" s="244"/>
      <c r="J95" s="463"/>
      <c r="K95" s="463"/>
      <c r="L95" s="463"/>
      <c r="M95" s="463"/>
      <c r="N95" s="245"/>
      <c r="O95" s="93"/>
    </row>
    <row r="96" spans="1:15">
      <c r="A96" s="67"/>
      <c r="B96" s="68" t="s">
        <v>1</v>
      </c>
      <c r="C96" s="69" t="s">
        <v>2</v>
      </c>
      <c r="D96" s="70" t="s">
        <v>102</v>
      </c>
      <c r="E96" s="70" t="s">
        <v>5</v>
      </c>
      <c r="F96" s="94" t="s">
        <v>365</v>
      </c>
      <c r="G96" s="95" t="s">
        <v>6</v>
      </c>
      <c r="H96" s="72" t="s">
        <v>367</v>
      </c>
      <c r="I96" s="196" t="s">
        <v>399</v>
      </c>
      <c r="J96" s="77" t="s">
        <v>368</v>
      </c>
      <c r="K96" s="77" t="s">
        <v>369</v>
      </c>
      <c r="L96" s="77" t="s">
        <v>370</v>
      </c>
      <c r="M96" s="77" t="s">
        <v>387</v>
      </c>
      <c r="N96" s="79" t="s">
        <v>372</v>
      </c>
    </row>
    <row r="97" spans="1:15" s="133" customFormat="1">
      <c r="A97" s="67"/>
      <c r="B97" s="197" t="s">
        <v>405</v>
      </c>
      <c r="C97" s="198" t="s">
        <v>200</v>
      </c>
      <c r="D97" s="239">
        <v>84</v>
      </c>
      <c r="E97" s="70">
        <f>VLOOKUP(C97,Całość!B:H,4,0)</f>
        <v>1000</v>
      </c>
      <c r="F97" s="94">
        <v>23</v>
      </c>
      <c r="G97" s="87">
        <f>E97*1.23</f>
        <v>1230</v>
      </c>
      <c r="H97" s="76" t="s">
        <v>393</v>
      </c>
      <c r="I97" s="199">
        <v>56</v>
      </c>
      <c r="J97" s="77">
        <v>918</v>
      </c>
      <c r="K97" s="77">
        <v>490</v>
      </c>
      <c r="L97" s="77">
        <v>490</v>
      </c>
      <c r="M97" s="77">
        <v>27.5</v>
      </c>
      <c r="N97" s="79">
        <f>J97*K97*L97/1000000000</f>
        <v>0.22041179999999999</v>
      </c>
      <c r="O97" s="80"/>
    </row>
    <row r="98" spans="1:15">
      <c r="A98" s="67"/>
      <c r="B98" s="197" t="s">
        <v>406</v>
      </c>
      <c r="C98" s="198" t="s">
        <v>202</v>
      </c>
      <c r="D98" s="239">
        <v>107</v>
      </c>
      <c r="E98" s="70">
        <f>VLOOKUP(C98,Całość!B:H,4,0)</f>
        <v>1048.78</v>
      </c>
      <c r="F98" s="94">
        <v>23</v>
      </c>
      <c r="G98" s="87">
        <f>E98*1.23</f>
        <v>1289.9993999999999</v>
      </c>
      <c r="H98" s="76" t="s">
        <v>393</v>
      </c>
      <c r="I98" s="199">
        <v>64</v>
      </c>
      <c r="J98" s="77">
        <v>1123</v>
      </c>
      <c r="K98" s="77">
        <v>490</v>
      </c>
      <c r="L98" s="77">
        <v>490</v>
      </c>
      <c r="M98" s="77">
        <v>32</v>
      </c>
      <c r="N98" s="79">
        <f>J98*K98*L98/1000000000</f>
        <v>0.26963229999999999</v>
      </c>
      <c r="O98" s="80"/>
    </row>
    <row r="99" spans="1:15">
      <c r="A99" s="67"/>
      <c r="B99" s="197" t="s">
        <v>407</v>
      </c>
      <c r="C99" s="198" t="s">
        <v>204</v>
      </c>
      <c r="D99" s="239">
        <v>127</v>
      </c>
      <c r="E99" s="70">
        <f>VLOOKUP(C99,Całość!B:H,4,0)</f>
        <v>1138.21</v>
      </c>
      <c r="F99" s="94">
        <v>23</v>
      </c>
      <c r="G99" s="87">
        <f>E99*1.23</f>
        <v>1399.9983</v>
      </c>
      <c r="H99" s="76" t="s">
        <v>393</v>
      </c>
      <c r="I99" s="199">
        <v>66</v>
      </c>
      <c r="J99" s="77">
        <v>1293</v>
      </c>
      <c r="K99" s="77">
        <v>490</v>
      </c>
      <c r="L99" s="77">
        <v>490</v>
      </c>
      <c r="M99" s="77">
        <v>37</v>
      </c>
      <c r="N99" s="79">
        <f>J99*K99*L99/1000000000</f>
        <v>0.31044929999999998</v>
      </c>
      <c r="O99" s="80"/>
    </row>
    <row r="100" spans="1:15">
      <c r="A100" s="82"/>
      <c r="B100" s="197" t="s">
        <v>408</v>
      </c>
      <c r="C100" s="198" t="s">
        <v>206</v>
      </c>
      <c r="D100" s="239">
        <v>138</v>
      </c>
      <c r="E100" s="70">
        <f>VLOOKUP(C100,Całość!B:H,4,0)</f>
        <v>1211.3800000000001</v>
      </c>
      <c r="F100" s="94">
        <v>23</v>
      </c>
      <c r="G100" s="87">
        <f>E100*1.23</f>
        <v>1489.9974000000002</v>
      </c>
      <c r="H100" s="76" t="s">
        <v>393</v>
      </c>
      <c r="I100" s="199">
        <v>73</v>
      </c>
      <c r="J100" s="77">
        <v>1363</v>
      </c>
      <c r="K100" s="77">
        <v>490</v>
      </c>
      <c r="L100" s="77">
        <v>490</v>
      </c>
      <c r="M100" s="77">
        <v>40</v>
      </c>
      <c r="N100" s="79">
        <f>J100*K100*L100/1000000000</f>
        <v>0.3272563</v>
      </c>
      <c r="O100" s="80"/>
    </row>
    <row r="101" spans="1:15">
      <c r="A101" s="45"/>
      <c r="B101" s="46"/>
      <c r="C101" s="203"/>
      <c r="D101" s="240"/>
      <c r="E101" s="240"/>
      <c r="F101" s="49"/>
      <c r="G101" s="116"/>
      <c r="H101" s="246"/>
      <c r="I101" s="247"/>
      <c r="J101" s="462"/>
      <c r="K101" s="462"/>
      <c r="L101" s="462"/>
      <c r="M101" s="242"/>
      <c r="N101" s="79"/>
      <c r="O101" s="80"/>
    </row>
    <row r="102" spans="1:15" s="65" customFormat="1" ht="15.75">
      <c r="A102" s="55"/>
      <c r="B102" s="56" t="s">
        <v>409</v>
      </c>
      <c r="C102" s="234"/>
      <c r="D102" s="234"/>
      <c r="E102" s="234"/>
      <c r="F102" s="234"/>
      <c r="G102" s="235"/>
      <c r="H102" s="234"/>
      <c r="I102" s="234"/>
      <c r="J102" s="464"/>
      <c r="K102" s="464"/>
      <c r="L102" s="464"/>
      <c r="M102" s="248"/>
      <c r="N102" s="248"/>
      <c r="O102" s="93"/>
    </row>
    <row r="103" spans="1:15">
      <c r="A103" s="67"/>
      <c r="B103" s="68" t="s">
        <v>1</v>
      </c>
      <c r="C103" s="69" t="s">
        <v>2</v>
      </c>
      <c r="D103" s="70" t="s">
        <v>102</v>
      </c>
      <c r="E103" s="70" t="s">
        <v>5</v>
      </c>
      <c r="F103" s="94" t="s">
        <v>365</v>
      </c>
      <c r="G103" s="95" t="s">
        <v>6</v>
      </c>
      <c r="H103" s="72" t="s">
        <v>367</v>
      </c>
      <c r="I103" s="196" t="s">
        <v>399</v>
      </c>
      <c r="J103" s="77" t="s">
        <v>368</v>
      </c>
      <c r="K103" s="77" t="s">
        <v>369</v>
      </c>
      <c r="L103" s="77" t="s">
        <v>370</v>
      </c>
      <c r="M103" s="77" t="s">
        <v>387</v>
      </c>
      <c r="N103" s="79" t="s">
        <v>372</v>
      </c>
    </row>
    <row r="104" spans="1:15">
      <c r="A104" s="67"/>
      <c r="B104" s="197" t="s">
        <v>410</v>
      </c>
      <c r="C104" s="198" t="s">
        <v>208</v>
      </c>
      <c r="D104" s="239">
        <v>107</v>
      </c>
      <c r="E104" s="70">
        <f>VLOOKUP(C104,Całość!B:H,4,0)</f>
        <v>1097.56</v>
      </c>
      <c r="F104" s="94">
        <v>23</v>
      </c>
      <c r="G104" s="87">
        <f>E104*1.23</f>
        <v>1349.9987999999998</v>
      </c>
      <c r="H104" s="76" t="s">
        <v>393</v>
      </c>
      <c r="I104" s="199">
        <v>64</v>
      </c>
      <c r="J104" s="77">
        <v>1123</v>
      </c>
      <c r="K104" s="77">
        <v>490</v>
      </c>
      <c r="L104" s="77">
        <v>490</v>
      </c>
      <c r="M104" s="77">
        <v>32.5</v>
      </c>
      <c r="N104" s="79">
        <f>J104*K104*L104/1000000000</f>
        <v>0.26963229999999999</v>
      </c>
      <c r="O104" s="80"/>
    </row>
    <row r="105" spans="1:15" s="133" customFormat="1">
      <c r="A105" s="67"/>
      <c r="B105" s="197" t="s">
        <v>411</v>
      </c>
      <c r="C105" s="198" t="s">
        <v>210</v>
      </c>
      <c r="D105" s="239">
        <v>127</v>
      </c>
      <c r="E105" s="70">
        <f>VLOOKUP(C105,Całość!B:H,4,0)</f>
        <v>1186.99</v>
      </c>
      <c r="F105" s="94">
        <v>23</v>
      </c>
      <c r="G105" s="87">
        <f>E105*1.23</f>
        <v>1459.9976999999999</v>
      </c>
      <c r="H105" s="76" t="s">
        <v>393</v>
      </c>
      <c r="I105" s="199">
        <v>66</v>
      </c>
      <c r="J105" s="77">
        <v>1293</v>
      </c>
      <c r="K105" s="77">
        <v>490</v>
      </c>
      <c r="L105" s="77">
        <v>490</v>
      </c>
      <c r="M105" s="77">
        <v>37.5</v>
      </c>
      <c r="N105" s="79">
        <f>J105*K105*L105/1000000000</f>
        <v>0.31044929999999998</v>
      </c>
      <c r="O105" s="80"/>
    </row>
    <row r="106" spans="1:15">
      <c r="A106" s="82"/>
      <c r="B106" s="197" t="s">
        <v>412</v>
      </c>
      <c r="C106" s="198" t="s">
        <v>212</v>
      </c>
      <c r="D106" s="239">
        <v>138</v>
      </c>
      <c r="E106" s="70">
        <f>VLOOKUP(C106,Całość!B:H,4,0)</f>
        <v>1268.29</v>
      </c>
      <c r="F106" s="94">
        <v>23</v>
      </c>
      <c r="G106" s="87">
        <f>E106*1.23</f>
        <v>1559.9966999999999</v>
      </c>
      <c r="H106" s="76" t="s">
        <v>393</v>
      </c>
      <c r="I106" s="199">
        <v>73</v>
      </c>
      <c r="J106" s="77">
        <v>1363</v>
      </c>
      <c r="K106" s="77">
        <v>490</v>
      </c>
      <c r="L106" s="77">
        <v>490</v>
      </c>
      <c r="M106" s="77">
        <v>40.5</v>
      </c>
      <c r="N106" s="79">
        <f>J106*K106*L106/1000000000</f>
        <v>0.3272563</v>
      </c>
      <c r="O106" s="80"/>
    </row>
    <row r="107" spans="1:15">
      <c r="A107" s="229"/>
      <c r="B107" s="230"/>
      <c r="C107" s="230"/>
      <c r="D107" s="230"/>
      <c r="E107" s="230"/>
      <c r="F107" s="230"/>
      <c r="G107" s="231"/>
      <c r="H107" s="230"/>
      <c r="I107" s="232"/>
      <c r="J107" s="230"/>
      <c r="K107" s="230"/>
      <c r="L107" s="230"/>
      <c r="M107" s="231"/>
      <c r="N107" s="233"/>
    </row>
    <row r="108" spans="1:15" s="65" customFormat="1" ht="15.75">
      <c r="A108" s="55"/>
      <c r="B108" s="56" t="s">
        <v>398</v>
      </c>
      <c r="C108" s="234"/>
      <c r="D108" s="234"/>
      <c r="E108" s="234"/>
      <c r="F108" s="234"/>
      <c r="G108" s="235"/>
      <c r="H108" s="236"/>
      <c r="I108" s="236"/>
      <c r="J108" s="461"/>
      <c r="K108" s="461"/>
      <c r="L108" s="461"/>
      <c r="M108" s="237"/>
      <c r="N108" s="238"/>
    </row>
    <row r="109" spans="1:15">
      <c r="A109" s="67"/>
      <c r="B109" s="68" t="s">
        <v>1</v>
      </c>
      <c r="C109" s="69" t="s">
        <v>2</v>
      </c>
      <c r="D109" s="70" t="s">
        <v>102</v>
      </c>
      <c r="E109" s="70" t="s">
        <v>5</v>
      </c>
      <c r="F109" s="94" t="s">
        <v>365</v>
      </c>
      <c r="G109" s="95" t="s">
        <v>6</v>
      </c>
      <c r="H109" s="72" t="s">
        <v>367</v>
      </c>
      <c r="I109" s="196" t="s">
        <v>399</v>
      </c>
      <c r="J109" s="77" t="s">
        <v>368</v>
      </c>
      <c r="K109" s="77" t="s">
        <v>369</v>
      </c>
      <c r="L109" s="77" t="s">
        <v>370</v>
      </c>
      <c r="M109" s="77" t="s">
        <v>387</v>
      </c>
      <c r="N109" s="74" t="s">
        <v>372</v>
      </c>
    </row>
    <row r="110" spans="1:15" s="133" customFormat="1">
      <c r="A110" s="67"/>
      <c r="B110" s="197" t="s">
        <v>400</v>
      </c>
      <c r="C110" s="198" t="s">
        <v>192</v>
      </c>
      <c r="D110" s="239">
        <v>86</v>
      </c>
      <c r="E110" s="70">
        <f>VLOOKUP(C110,Całość!B:H,4,0)</f>
        <v>869.92</v>
      </c>
      <c r="F110" s="94">
        <v>23</v>
      </c>
      <c r="G110" s="87">
        <f>E110*1.23</f>
        <v>1070.0015999999998</v>
      </c>
      <c r="H110" s="76" t="s">
        <v>393</v>
      </c>
      <c r="I110" s="199">
        <v>57</v>
      </c>
      <c r="J110" s="77">
        <v>918</v>
      </c>
      <c r="K110" s="77">
        <v>490</v>
      </c>
      <c r="L110" s="77">
        <v>490</v>
      </c>
      <c r="M110" s="77">
        <v>25</v>
      </c>
      <c r="N110" s="79">
        <f>J110*K110*L110/1000000000</f>
        <v>0.22041179999999999</v>
      </c>
      <c r="O110" s="80"/>
    </row>
    <row r="111" spans="1:15">
      <c r="A111" s="67"/>
      <c r="B111" s="197" t="s">
        <v>401</v>
      </c>
      <c r="C111" s="198" t="s">
        <v>194</v>
      </c>
      <c r="D111" s="239">
        <v>109</v>
      </c>
      <c r="E111" s="70">
        <f>VLOOKUP(C111,Całość!B:H,4,0)</f>
        <v>918.7</v>
      </c>
      <c r="F111" s="94">
        <v>23</v>
      </c>
      <c r="G111" s="87">
        <f>E111*1.23</f>
        <v>1130.001</v>
      </c>
      <c r="H111" s="76" t="s">
        <v>393</v>
      </c>
      <c r="I111" s="199">
        <v>63</v>
      </c>
      <c r="J111" s="77">
        <v>1123</v>
      </c>
      <c r="K111" s="77">
        <v>490</v>
      </c>
      <c r="L111" s="77">
        <v>490</v>
      </c>
      <c r="M111" s="77">
        <v>29.5</v>
      </c>
      <c r="N111" s="79">
        <f>J111*K111*L111/1000000000</f>
        <v>0.26963229999999999</v>
      </c>
      <c r="O111" s="80"/>
    </row>
    <row r="112" spans="1:15">
      <c r="A112" s="67"/>
      <c r="B112" s="197" t="s">
        <v>402</v>
      </c>
      <c r="C112" s="198" t="s">
        <v>196</v>
      </c>
      <c r="D112" s="239">
        <v>130</v>
      </c>
      <c r="E112" s="70">
        <f>VLOOKUP(C112,Całość!B:H,4,0)</f>
        <v>1008.13</v>
      </c>
      <c r="F112" s="94">
        <v>23</v>
      </c>
      <c r="G112" s="87">
        <f>E112*1.23</f>
        <v>1239.9999</v>
      </c>
      <c r="H112" s="76" t="s">
        <v>393</v>
      </c>
      <c r="I112" s="199">
        <v>65</v>
      </c>
      <c r="J112" s="77">
        <v>1293</v>
      </c>
      <c r="K112" s="77">
        <v>490</v>
      </c>
      <c r="L112" s="77">
        <v>490</v>
      </c>
      <c r="M112" s="77">
        <v>34</v>
      </c>
      <c r="N112" s="79">
        <f>J112*K112*L112/1000000000</f>
        <v>0.31044929999999998</v>
      </c>
      <c r="O112" s="80"/>
    </row>
    <row r="113" spans="1:15">
      <c r="A113" s="82"/>
      <c r="B113" s="197" t="s">
        <v>403</v>
      </c>
      <c r="C113" s="198" t="s">
        <v>198</v>
      </c>
      <c r="D113" s="239">
        <v>140</v>
      </c>
      <c r="E113" s="70">
        <f>VLOOKUP(C113,Całość!B:H,4,0)</f>
        <v>1081.3</v>
      </c>
      <c r="F113" s="94">
        <v>23</v>
      </c>
      <c r="G113" s="87">
        <f>E113*1.23</f>
        <v>1329.999</v>
      </c>
      <c r="H113" s="76" t="s">
        <v>393</v>
      </c>
      <c r="I113" s="199">
        <v>71</v>
      </c>
      <c r="J113" s="77">
        <v>1363</v>
      </c>
      <c r="K113" s="77">
        <v>490</v>
      </c>
      <c r="L113" s="77">
        <v>490</v>
      </c>
      <c r="M113" s="77">
        <v>37</v>
      </c>
      <c r="N113" s="79">
        <f>J113*K113*L113/1000000000</f>
        <v>0.3272563</v>
      </c>
      <c r="O113" s="80"/>
    </row>
    <row r="114" spans="1:15">
      <c r="A114" s="250"/>
      <c r="B114" s="296"/>
      <c r="C114" s="133"/>
      <c r="D114" s="251"/>
      <c r="E114" s="251"/>
      <c r="G114" s="123"/>
      <c r="H114" s="123"/>
      <c r="I114" s="218"/>
      <c r="J114" s="252"/>
      <c r="K114" s="252"/>
      <c r="L114" s="252"/>
      <c r="M114" s="72"/>
      <c r="N114" s="79"/>
      <c r="O114" s="80"/>
    </row>
    <row r="115" spans="1:15" s="65" customFormat="1" ht="15.75">
      <c r="A115" s="298"/>
      <c r="B115" s="105" t="s">
        <v>448</v>
      </c>
      <c r="C115" s="210"/>
      <c r="D115" s="211"/>
      <c r="E115" s="211"/>
      <c r="F115" s="210"/>
      <c r="G115" s="212"/>
      <c r="H115" s="299"/>
      <c r="I115" s="300"/>
      <c r="J115" s="210"/>
      <c r="K115" s="210"/>
      <c r="L115" s="210"/>
      <c r="M115" s="212"/>
      <c r="N115" s="212"/>
      <c r="O115" s="93"/>
    </row>
    <row r="116" spans="1:15">
      <c r="A116" s="301"/>
      <c r="B116" s="302" t="s">
        <v>1</v>
      </c>
      <c r="C116" s="213" t="s">
        <v>2</v>
      </c>
      <c r="D116" s="73" t="s">
        <v>4</v>
      </c>
      <c r="E116" s="70" t="s">
        <v>5</v>
      </c>
      <c r="F116" s="291" t="s">
        <v>365</v>
      </c>
      <c r="G116" s="303" t="s">
        <v>6</v>
      </c>
      <c r="H116" s="14"/>
      <c r="I116" s="196"/>
      <c r="J116" s="265"/>
      <c r="K116" s="77"/>
      <c r="L116" s="77"/>
      <c r="M116" s="77" t="s">
        <v>387</v>
      </c>
      <c r="N116" s="79"/>
    </row>
    <row r="117" spans="1:15">
      <c r="A117" s="301"/>
      <c r="B117" s="304">
        <v>5906564191619</v>
      </c>
      <c r="C117" s="305" t="s">
        <v>224</v>
      </c>
      <c r="D117" s="306" t="s">
        <v>449</v>
      </c>
      <c r="E117" s="70">
        <f>VLOOKUP(C117,Całość!B:H,4,0)</f>
        <v>73.17</v>
      </c>
      <c r="F117" s="94">
        <v>23</v>
      </c>
      <c r="G117" s="87">
        <f t="shared" ref="G117:G138" si="14">E117*1.23</f>
        <v>89.999099999999999</v>
      </c>
      <c r="H117" s="13"/>
      <c r="I117" s="199"/>
      <c r="J117" s="265"/>
      <c r="K117" s="77"/>
      <c r="L117" s="77"/>
      <c r="M117" s="77">
        <v>0.45</v>
      </c>
      <c r="N117" s="79"/>
      <c r="O117" s="80"/>
    </row>
    <row r="118" spans="1:15">
      <c r="A118" s="301"/>
      <c r="B118" s="304">
        <v>5906564134753</v>
      </c>
      <c r="C118" s="305" t="s">
        <v>226</v>
      </c>
      <c r="D118" s="306" t="s">
        <v>227</v>
      </c>
      <c r="E118" s="70">
        <f>VLOOKUP(C118,Całość!B:H,4,0)</f>
        <v>308.94</v>
      </c>
      <c r="F118" s="94">
        <v>23</v>
      </c>
      <c r="G118" s="87">
        <f t="shared" si="14"/>
        <v>379.99619999999999</v>
      </c>
      <c r="H118" s="13"/>
      <c r="I118" s="199"/>
      <c r="J118" s="265"/>
      <c r="K118" s="77"/>
      <c r="L118" s="77"/>
      <c r="M118" s="77">
        <v>0.6</v>
      </c>
      <c r="N118" s="79"/>
      <c r="O118" s="80"/>
    </row>
    <row r="119" spans="1:15">
      <c r="A119" s="301"/>
      <c r="B119" s="304">
        <v>5906564191695</v>
      </c>
      <c r="C119" s="2" t="s">
        <v>228</v>
      </c>
      <c r="D119" s="306" t="s">
        <v>229</v>
      </c>
      <c r="E119" s="70">
        <f>VLOOKUP(C119,Całość!B:H,4,0)</f>
        <v>82.93</v>
      </c>
      <c r="F119" s="94">
        <v>23</v>
      </c>
      <c r="G119" s="87">
        <f t="shared" si="14"/>
        <v>102.0039</v>
      </c>
      <c r="H119" s="13"/>
      <c r="I119" s="199"/>
      <c r="J119" s="265"/>
      <c r="K119" s="77"/>
      <c r="L119" s="77"/>
      <c r="M119" s="77">
        <v>0.6</v>
      </c>
      <c r="N119" s="79"/>
      <c r="O119" s="80"/>
    </row>
    <row r="120" spans="1:15">
      <c r="A120" s="301"/>
      <c r="B120" s="304">
        <v>5906564134760</v>
      </c>
      <c r="C120" s="2" t="s">
        <v>230</v>
      </c>
      <c r="D120" s="306" t="s">
        <v>231</v>
      </c>
      <c r="E120" s="70">
        <f>VLOOKUP(C120,Całość!B:H,4,0)</f>
        <v>308.94</v>
      </c>
      <c r="F120" s="94">
        <v>24</v>
      </c>
      <c r="G120" s="87">
        <f t="shared" si="14"/>
        <v>379.99619999999999</v>
      </c>
      <c r="H120" s="13"/>
      <c r="I120" s="199"/>
      <c r="J120" s="265"/>
      <c r="K120" s="77"/>
      <c r="L120" s="77"/>
      <c r="M120" s="77">
        <v>0.7</v>
      </c>
      <c r="N120" s="79"/>
      <c r="O120" s="80"/>
    </row>
    <row r="121" spans="1:15">
      <c r="A121" s="301"/>
      <c r="B121" s="304">
        <v>5906564191633</v>
      </c>
      <c r="C121" s="2" t="s">
        <v>232</v>
      </c>
      <c r="D121" s="306" t="s">
        <v>233</v>
      </c>
      <c r="E121" s="70">
        <f>VLOOKUP(C121,Całość!B:H,4,0)</f>
        <v>87.81</v>
      </c>
      <c r="F121" s="94">
        <v>23</v>
      </c>
      <c r="G121" s="87">
        <f t="shared" si="14"/>
        <v>108.0063</v>
      </c>
      <c r="H121" s="13"/>
      <c r="I121" s="199"/>
      <c r="J121" s="265"/>
      <c r="K121" s="77"/>
      <c r="L121" s="77"/>
      <c r="M121" s="77">
        <v>0.75</v>
      </c>
      <c r="N121" s="79"/>
      <c r="O121" s="80"/>
    </row>
    <row r="122" spans="1:15">
      <c r="A122" s="301"/>
      <c r="B122" s="304">
        <v>5906564191640</v>
      </c>
      <c r="C122" s="2" t="s">
        <v>236</v>
      </c>
      <c r="D122" s="306" t="s">
        <v>237</v>
      </c>
      <c r="E122" s="70">
        <f>VLOOKUP(C122,Całość!B:H,4,0)</f>
        <v>86.18</v>
      </c>
      <c r="F122" s="94">
        <v>23</v>
      </c>
      <c r="G122" s="87">
        <f t="shared" si="14"/>
        <v>106.0014</v>
      </c>
      <c r="H122" s="13"/>
      <c r="I122" s="199"/>
      <c r="J122" s="265"/>
      <c r="K122" s="77"/>
      <c r="L122" s="77"/>
      <c r="M122" s="77">
        <v>1</v>
      </c>
      <c r="N122" s="79"/>
      <c r="O122" s="80"/>
    </row>
    <row r="123" spans="1:15">
      <c r="A123" s="301"/>
      <c r="B123" s="307">
        <v>5906564130151</v>
      </c>
      <c r="C123" s="2" t="s">
        <v>234</v>
      </c>
      <c r="D123" s="306" t="s">
        <v>235</v>
      </c>
      <c r="E123" s="70">
        <f>VLOOKUP(C123,Całość!B:H,4,0)</f>
        <v>97.56</v>
      </c>
      <c r="F123" s="94">
        <v>23</v>
      </c>
      <c r="G123" s="87">
        <f t="shared" si="14"/>
        <v>119.9988</v>
      </c>
      <c r="H123" s="13"/>
      <c r="I123" s="199"/>
      <c r="J123" s="265"/>
      <c r="K123" s="77"/>
      <c r="L123" s="77"/>
      <c r="M123" s="77">
        <v>1</v>
      </c>
      <c r="N123" s="79"/>
      <c r="O123" s="80"/>
    </row>
    <row r="124" spans="1:15">
      <c r="A124" s="301"/>
      <c r="B124" s="307">
        <v>5906564130168</v>
      </c>
      <c r="C124" s="2" t="s">
        <v>238</v>
      </c>
      <c r="D124" s="306" t="s">
        <v>239</v>
      </c>
      <c r="E124" s="70">
        <f>VLOOKUP(C124,Całość!B:H,4,0)</f>
        <v>113.82</v>
      </c>
      <c r="F124" s="94">
        <v>23</v>
      </c>
      <c r="G124" s="87">
        <f t="shared" si="14"/>
        <v>139.99859999999998</v>
      </c>
      <c r="H124" s="13"/>
      <c r="I124" s="199"/>
      <c r="J124" s="265"/>
      <c r="K124" s="77"/>
      <c r="L124" s="77"/>
      <c r="M124" s="77">
        <v>1.1000000000000001</v>
      </c>
      <c r="N124" s="79"/>
      <c r="O124" s="80"/>
    </row>
    <row r="125" spans="1:15">
      <c r="A125" s="301"/>
      <c r="B125" s="307">
        <v>5906564132261</v>
      </c>
      <c r="C125" s="2" t="s">
        <v>240</v>
      </c>
      <c r="D125" s="306" t="s">
        <v>241</v>
      </c>
      <c r="E125" s="70">
        <f>VLOOKUP(C125,Całość!B:H,4,0)</f>
        <v>122.77</v>
      </c>
      <c r="F125" s="94">
        <v>23</v>
      </c>
      <c r="G125" s="87">
        <f t="shared" si="14"/>
        <v>151.00709999999998</v>
      </c>
      <c r="H125" s="13"/>
      <c r="I125" s="199"/>
      <c r="J125" s="265"/>
      <c r="K125" s="77"/>
      <c r="L125" s="77"/>
      <c r="M125" s="77">
        <v>1.2</v>
      </c>
      <c r="N125" s="79"/>
      <c r="O125" s="80"/>
    </row>
    <row r="126" spans="1:15" ht="19.5">
      <c r="A126" s="301"/>
      <c r="B126" s="586">
        <v>5906564132315</v>
      </c>
      <c r="C126" s="2" t="s">
        <v>242</v>
      </c>
      <c r="D126" s="306" t="s">
        <v>243</v>
      </c>
      <c r="E126" s="70">
        <f>VLOOKUP(C126,Całość!B:H,4,0)</f>
        <v>943.09</v>
      </c>
      <c r="F126" s="94">
        <v>23</v>
      </c>
      <c r="G126" s="87">
        <f>E126*1.23</f>
        <v>1160.0007000000001</v>
      </c>
      <c r="H126" s="13"/>
      <c r="I126" s="199"/>
      <c r="J126" s="265"/>
      <c r="K126" s="77"/>
      <c r="L126" s="77"/>
      <c r="M126" s="77">
        <v>0.7</v>
      </c>
      <c r="N126" s="79"/>
      <c r="O126" s="80"/>
    </row>
    <row r="127" spans="1:15" ht="29.25">
      <c r="A127" s="301"/>
      <c r="B127" s="586">
        <v>5906564134777</v>
      </c>
      <c r="C127" s="2" t="s">
        <v>244</v>
      </c>
      <c r="D127" s="306" t="s">
        <v>245</v>
      </c>
      <c r="E127" s="70">
        <f>VLOOKUP(C127,Całość!B:H,4,0)</f>
        <v>1300.81</v>
      </c>
      <c r="F127" s="94">
        <v>23</v>
      </c>
      <c r="G127" s="87">
        <f t="shared" ref="G127" si="15">E127*1.23</f>
        <v>1599.9963</v>
      </c>
      <c r="H127" s="13"/>
      <c r="I127" s="199"/>
      <c r="J127" s="265"/>
      <c r="K127" s="77"/>
      <c r="L127" s="77"/>
      <c r="M127" s="77">
        <v>0.7</v>
      </c>
      <c r="N127" s="79"/>
      <c r="O127" s="80"/>
    </row>
    <row r="128" spans="1:15" ht="19.5">
      <c r="A128" s="301"/>
      <c r="B128" s="587">
        <v>5906564131936</v>
      </c>
      <c r="C128" s="2" t="s">
        <v>246</v>
      </c>
      <c r="D128" s="306" t="s">
        <v>450</v>
      </c>
      <c r="E128" s="70">
        <f>VLOOKUP(C128,Całość!B:H,4,0)</f>
        <v>252.03</v>
      </c>
      <c r="F128" s="94">
        <v>23</v>
      </c>
      <c r="G128" s="87">
        <f t="shared" si="14"/>
        <v>309.99689999999998</v>
      </c>
      <c r="H128" s="13"/>
      <c r="I128" s="199"/>
      <c r="J128" s="265"/>
      <c r="K128" s="77"/>
      <c r="L128" s="77"/>
      <c r="M128" s="77">
        <v>0.8</v>
      </c>
      <c r="N128" s="79"/>
      <c r="O128" s="80"/>
    </row>
    <row r="129" spans="1:15" s="288" customFormat="1" ht="19.5">
      <c r="A129" s="301"/>
      <c r="B129" s="587">
        <v>5906564131943</v>
      </c>
      <c r="C129" s="2" t="s">
        <v>248</v>
      </c>
      <c r="D129" s="306" t="s">
        <v>451</v>
      </c>
      <c r="E129" s="70">
        <f>VLOOKUP(C129,Całość!B:H,4,0)</f>
        <v>268.29000000000002</v>
      </c>
      <c r="F129" s="94">
        <v>23</v>
      </c>
      <c r="G129" s="87">
        <f t="shared" si="14"/>
        <v>329.99670000000003</v>
      </c>
      <c r="H129" s="13"/>
      <c r="I129" s="199"/>
      <c r="J129" s="316"/>
      <c r="K129" s="287"/>
      <c r="L129" s="287"/>
      <c r="M129" s="255">
        <v>0.85</v>
      </c>
      <c r="N129" s="79"/>
      <c r="O129" s="80"/>
    </row>
    <row r="130" spans="1:15" s="288" customFormat="1" ht="19.5">
      <c r="A130" s="301"/>
      <c r="B130" s="587">
        <v>5906564131950</v>
      </c>
      <c r="C130" s="2" t="s">
        <v>250</v>
      </c>
      <c r="D130" s="306" t="s">
        <v>452</v>
      </c>
      <c r="E130" s="70">
        <f>VLOOKUP(C130,Całość!B:H,4,0)</f>
        <v>374.8</v>
      </c>
      <c r="F130" s="94">
        <v>23</v>
      </c>
      <c r="G130" s="87">
        <f t="shared" si="14"/>
        <v>461.00400000000002</v>
      </c>
      <c r="H130" s="13"/>
      <c r="I130" s="199"/>
      <c r="J130" s="316"/>
      <c r="K130" s="287"/>
      <c r="L130" s="287"/>
      <c r="M130" s="255">
        <v>1</v>
      </c>
      <c r="N130" s="79"/>
      <c r="O130" s="80"/>
    </row>
    <row r="131" spans="1:15" s="288" customFormat="1" ht="19.5">
      <c r="A131" s="301"/>
      <c r="B131" s="587">
        <v>5906564131967</v>
      </c>
      <c r="C131" s="2" t="s">
        <v>252</v>
      </c>
      <c r="D131" s="306" t="s">
        <v>453</v>
      </c>
      <c r="E131" s="70">
        <f>VLOOKUP(C131,Całość!B:H,4,0)</f>
        <v>1178.8599999999999</v>
      </c>
      <c r="F131" s="94">
        <v>23</v>
      </c>
      <c r="G131" s="87">
        <f t="shared" si="14"/>
        <v>1449.9977999999999</v>
      </c>
      <c r="H131" s="13"/>
      <c r="I131" s="199"/>
      <c r="J131" s="316"/>
      <c r="K131" s="287"/>
      <c r="L131" s="287"/>
      <c r="M131" s="255">
        <v>2.2999999999999998</v>
      </c>
      <c r="N131" s="79"/>
      <c r="O131" s="80"/>
    </row>
    <row r="132" spans="1:15" s="288" customFormat="1" ht="19.5">
      <c r="A132" s="301"/>
      <c r="B132" s="587">
        <v>5906564131974</v>
      </c>
      <c r="C132" s="2" t="s">
        <v>254</v>
      </c>
      <c r="D132" s="306" t="s">
        <v>454</v>
      </c>
      <c r="E132" s="70">
        <f>VLOOKUP(C132,Całość!B:H,4,0)</f>
        <v>1252.03</v>
      </c>
      <c r="F132" s="94">
        <v>23</v>
      </c>
      <c r="G132" s="87">
        <f t="shared" si="14"/>
        <v>1539.9968999999999</v>
      </c>
      <c r="H132" s="13"/>
      <c r="I132" s="199"/>
      <c r="J132" s="316"/>
      <c r="K132" s="287"/>
      <c r="L132" s="287"/>
      <c r="M132" s="255">
        <v>2.5</v>
      </c>
      <c r="N132" s="79"/>
      <c r="O132" s="80"/>
    </row>
    <row r="133" spans="1:15" s="288" customFormat="1" ht="17.25" customHeight="1">
      <c r="A133" s="301"/>
      <c r="B133" s="587">
        <v>5906564131004</v>
      </c>
      <c r="C133" s="23" t="s">
        <v>256</v>
      </c>
      <c r="D133" s="308" t="s">
        <v>257</v>
      </c>
      <c r="E133" s="70">
        <f>VLOOKUP(C133,Całość!B:H,4,0)</f>
        <v>56.91</v>
      </c>
      <c r="F133" s="94">
        <v>23</v>
      </c>
      <c r="G133" s="87">
        <f>E133*1.23</f>
        <v>69.999299999999991</v>
      </c>
      <c r="H133" s="13"/>
      <c r="I133" s="199"/>
      <c r="J133" s="316"/>
      <c r="K133" s="287"/>
      <c r="L133" s="287"/>
      <c r="M133" s="255">
        <v>0.36</v>
      </c>
      <c r="N133" s="79"/>
      <c r="O133" s="80"/>
    </row>
    <row r="134" spans="1:15" s="288" customFormat="1" ht="19.5">
      <c r="A134" s="301"/>
      <c r="B134" s="587">
        <v>5906564133275</v>
      </c>
      <c r="C134" s="23" t="s">
        <v>258</v>
      </c>
      <c r="D134" s="308" t="s">
        <v>259</v>
      </c>
      <c r="E134" s="70">
        <f>VLOOKUP(C134,Całość!B:H,4,0)</f>
        <v>81.3</v>
      </c>
      <c r="F134" s="94">
        <v>23</v>
      </c>
      <c r="G134" s="87">
        <f t="shared" si="14"/>
        <v>99.998999999999995</v>
      </c>
      <c r="H134" s="13"/>
      <c r="I134" s="199"/>
      <c r="J134" s="316"/>
      <c r="K134" s="287"/>
      <c r="L134" s="287"/>
      <c r="M134" s="255">
        <v>0.82</v>
      </c>
      <c r="N134" s="79"/>
      <c r="O134" s="80"/>
    </row>
    <row r="135" spans="1:15" s="288" customFormat="1" ht="29.25">
      <c r="A135" s="301"/>
      <c r="B135" s="587">
        <v>5906564131820</v>
      </c>
      <c r="C135" s="23" t="s">
        <v>260</v>
      </c>
      <c r="D135" s="308" t="s">
        <v>261</v>
      </c>
      <c r="E135" s="70">
        <f>VLOOKUP(C135,Całość!B:H,4,0)</f>
        <v>325.2</v>
      </c>
      <c r="F135" s="94">
        <v>23</v>
      </c>
      <c r="G135" s="87">
        <f t="shared" si="14"/>
        <v>399.99599999999998</v>
      </c>
      <c r="H135" s="13"/>
      <c r="I135" s="199"/>
      <c r="J135" s="316"/>
      <c r="K135" s="287"/>
      <c r="L135" s="287"/>
      <c r="M135" s="255">
        <v>1.5</v>
      </c>
      <c r="N135" s="79"/>
      <c r="O135" s="80"/>
    </row>
    <row r="136" spans="1:15" s="288" customFormat="1" ht="29.25">
      <c r="A136" s="301"/>
      <c r="B136" s="587">
        <v>5906564134784</v>
      </c>
      <c r="C136" s="23" t="s">
        <v>262</v>
      </c>
      <c r="D136" s="308" t="s">
        <v>263</v>
      </c>
      <c r="E136" s="70">
        <f>VLOOKUP(C136,Całość!B:H,4,0)</f>
        <v>406.5</v>
      </c>
      <c r="F136" s="94">
        <v>23</v>
      </c>
      <c r="G136" s="87">
        <f t="shared" si="14"/>
        <v>499.995</v>
      </c>
      <c r="H136" s="13"/>
      <c r="I136" s="199"/>
      <c r="J136" s="316"/>
      <c r="K136" s="287"/>
      <c r="L136" s="287"/>
      <c r="M136" s="255">
        <v>2.8</v>
      </c>
      <c r="N136" s="79"/>
      <c r="O136" s="80"/>
    </row>
    <row r="137" spans="1:15" s="288" customFormat="1" ht="19.5">
      <c r="A137" s="135"/>
      <c r="B137" s="304">
        <v>5906564191510</v>
      </c>
      <c r="C137" s="23" t="s">
        <v>264</v>
      </c>
      <c r="D137" s="308" t="s">
        <v>265</v>
      </c>
      <c r="E137" s="70">
        <f>VLOOKUP(C137,Całość!B:H,4,0)</f>
        <v>92.68</v>
      </c>
      <c r="F137" s="94">
        <v>23</v>
      </c>
      <c r="G137" s="87">
        <f>E137*1.23</f>
        <v>113.99640000000001</v>
      </c>
      <c r="H137" s="13"/>
      <c r="I137" s="199"/>
      <c r="J137" s="316"/>
      <c r="K137" s="287"/>
      <c r="L137" s="287"/>
      <c r="M137" s="255">
        <v>4</v>
      </c>
      <c r="N137" s="79"/>
      <c r="O137" s="80"/>
    </row>
    <row r="138" spans="1:15" s="288" customFormat="1" ht="20.25" customHeight="1">
      <c r="A138" s="135"/>
      <c r="B138" s="304">
        <v>5906564134746</v>
      </c>
      <c r="C138" s="23" t="s">
        <v>266</v>
      </c>
      <c r="D138" s="308" t="s">
        <v>267</v>
      </c>
      <c r="E138" s="70">
        <f>VLOOKUP(C138,Całość!B:H,4,0)</f>
        <v>203.25</v>
      </c>
      <c r="F138" s="94">
        <v>23</v>
      </c>
      <c r="G138" s="87">
        <f t="shared" si="14"/>
        <v>249.9975</v>
      </c>
      <c r="H138" s="13"/>
      <c r="I138" s="199"/>
      <c r="J138" s="316"/>
      <c r="K138" s="287"/>
      <c r="L138" s="287"/>
      <c r="M138" s="255">
        <v>4</v>
      </c>
      <c r="N138" s="79"/>
      <c r="O138" s="80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Obraz Microsoft Photo Editor 3.0" shapeId="4097" r:id="rId4">
          <objectPr defaultSize="0" autoPict="0" r:id="rId5">
            <anchor moveWithCells="1" sizeWithCells="1">
              <from>
                <xdr:col>0</xdr:col>
                <xdr:colOff>114300</xdr:colOff>
                <xdr:row>116</xdr:row>
                <xdr:rowOff>57150</xdr:rowOff>
              </from>
              <to>
                <xdr:col>0</xdr:col>
                <xdr:colOff>714375</xdr:colOff>
                <xdr:row>120</xdr:row>
                <xdr:rowOff>57150</xdr:rowOff>
              </to>
            </anchor>
          </objectPr>
        </oleObject>
      </mc:Choice>
      <mc:Fallback>
        <oleObject progId="Obraz Microsoft Photo Editor 3.0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2" width="12.85546875" style="122" customWidth="1"/>
    <col min="3" max="3" width="20.28515625" style="81" bestFit="1" customWidth="1"/>
    <col min="4" max="4" width="36.85546875" style="51" customWidth="1"/>
    <col min="5" max="5" width="11.42578125" style="51" customWidth="1"/>
    <col min="6" max="6" width="4.140625" style="54" customWidth="1"/>
    <col min="7" max="7" width="11.5703125" style="51" customWidth="1"/>
    <col min="8" max="8" width="9" style="51" customWidth="1"/>
    <col min="9" max="9" width="12.85546875" style="51" bestFit="1" customWidth="1"/>
    <col min="10" max="10" width="15.5703125" style="51" bestFit="1" customWidth="1"/>
    <col min="11" max="11" width="11" style="81" bestFit="1" customWidth="1"/>
    <col min="12" max="12" width="12.85546875" style="81" bestFit="1" customWidth="1"/>
    <col min="13" max="13" width="12.7109375" style="81" bestFit="1" customWidth="1"/>
    <col min="14" max="14" width="9.42578125" style="81" bestFit="1" customWidth="1"/>
    <col min="15" max="15" width="10.42578125" style="81" bestFit="1" customWidth="1"/>
    <col min="16" max="16" width="18.5703125" style="81" bestFit="1" customWidth="1"/>
    <col min="17" max="16384" width="9.140625" style="81"/>
  </cols>
  <sheetData>
    <row r="1" spans="1:16" s="290" customFormat="1" ht="15.75">
      <c r="A1" s="322" t="s">
        <v>296</v>
      </c>
      <c r="B1" s="313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28"/>
    </row>
    <row r="2" spans="1:16" s="15" customFormat="1">
      <c r="A2" s="419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6" s="290" customFormat="1" ht="15.75">
      <c r="A3" s="323"/>
      <c r="B3" s="324" t="s">
        <v>472</v>
      </c>
      <c r="C3" s="325"/>
      <c r="D3" s="325"/>
      <c r="E3" s="325"/>
      <c r="F3" s="325"/>
      <c r="G3" s="326"/>
      <c r="H3" s="325"/>
      <c r="I3" s="325"/>
      <c r="J3" s="325"/>
      <c r="K3" s="325"/>
      <c r="L3" s="325"/>
      <c r="M3" s="325"/>
      <c r="N3" s="325"/>
      <c r="O3" s="326"/>
      <c r="P3" s="314"/>
    </row>
    <row r="4" spans="1:16" s="288" customFormat="1">
      <c r="A4" s="327"/>
      <c r="B4" s="68" t="s">
        <v>1</v>
      </c>
      <c r="C4" s="69" t="s">
        <v>2</v>
      </c>
      <c r="D4" s="70" t="s">
        <v>3</v>
      </c>
      <c r="E4" s="70" t="s">
        <v>5</v>
      </c>
      <c r="F4" s="94" t="s">
        <v>365</v>
      </c>
      <c r="G4" s="95" t="s">
        <v>6</v>
      </c>
      <c r="H4" s="72" t="s">
        <v>367</v>
      </c>
      <c r="I4" s="14" t="s">
        <v>473</v>
      </c>
      <c r="J4" s="14" t="s">
        <v>386</v>
      </c>
      <c r="K4" s="287" t="s">
        <v>368</v>
      </c>
      <c r="L4" s="287" t="s">
        <v>369</v>
      </c>
      <c r="M4" s="287" t="s">
        <v>370</v>
      </c>
      <c r="N4" s="255" t="s">
        <v>387</v>
      </c>
      <c r="O4" s="79" t="s">
        <v>372</v>
      </c>
    </row>
    <row r="5" spans="1:16" ht="12.75" customHeight="1">
      <c r="A5" s="327"/>
      <c r="B5" s="205">
        <v>5906564134531</v>
      </c>
      <c r="C5" s="198" t="s">
        <v>297</v>
      </c>
      <c r="D5" s="328" t="s">
        <v>298</v>
      </c>
      <c r="E5" s="70">
        <f>VLOOKUP(C5,Całość!B:H,4,0)</f>
        <v>4105.6899999999996</v>
      </c>
      <c r="F5" s="94">
        <v>23</v>
      </c>
      <c r="G5" s="87">
        <f t="shared" ref="G5:G6" si="0">E5*1.23</f>
        <v>5049.9986999999992</v>
      </c>
      <c r="H5" s="76" t="s">
        <v>474</v>
      </c>
      <c r="I5" s="13">
        <v>36</v>
      </c>
      <c r="J5" s="13">
        <v>41</v>
      </c>
      <c r="K5" s="287">
        <v>790</v>
      </c>
      <c r="L5" s="287">
        <v>405</v>
      </c>
      <c r="M5" s="287">
        <v>300</v>
      </c>
      <c r="N5" s="255">
        <v>21.4</v>
      </c>
      <c r="O5" s="79">
        <f t="shared" ref="O5:O6" si="1">K5*L5*M5/1000000000</f>
        <v>9.5985000000000001E-2</v>
      </c>
      <c r="P5" s="317"/>
    </row>
    <row r="6" spans="1:16" s="133" customFormat="1" ht="12.75" customHeight="1">
      <c r="A6" s="327"/>
      <c r="B6" s="205">
        <v>5906564134548</v>
      </c>
      <c r="C6" s="198" t="s">
        <v>300</v>
      </c>
      <c r="D6" s="70" t="s">
        <v>475</v>
      </c>
      <c r="E6" s="70">
        <f>VLOOKUP(C6,Całość!B:H,4,0)</f>
        <v>4105.6899999999996</v>
      </c>
      <c r="F6" s="94">
        <v>23</v>
      </c>
      <c r="G6" s="87">
        <f t="shared" si="0"/>
        <v>5049.9986999999992</v>
      </c>
      <c r="H6" s="76" t="s">
        <v>474</v>
      </c>
      <c r="I6" s="13">
        <v>36</v>
      </c>
      <c r="J6" s="13">
        <v>41</v>
      </c>
      <c r="K6" s="287">
        <v>790</v>
      </c>
      <c r="L6" s="287">
        <v>405</v>
      </c>
      <c r="M6" s="287">
        <v>300</v>
      </c>
      <c r="N6" s="255">
        <v>21.4</v>
      </c>
      <c r="O6" s="79">
        <f t="shared" si="1"/>
        <v>9.5985000000000001E-2</v>
      </c>
      <c r="P6" s="317"/>
    </row>
    <row r="7" spans="1:16" ht="12.75" customHeight="1">
      <c r="A7" s="329"/>
      <c r="B7" s="330" t="s">
        <v>476</v>
      </c>
      <c r="C7" s="331"/>
      <c r="D7" s="331"/>
      <c r="E7" s="331"/>
      <c r="F7" s="331"/>
      <c r="G7" s="332"/>
      <c r="H7" s="333"/>
      <c r="I7" s="333"/>
      <c r="J7" s="333"/>
      <c r="K7" s="88"/>
      <c r="L7" s="88"/>
      <c r="M7" s="88"/>
      <c r="N7" s="88"/>
      <c r="O7" s="334"/>
      <c r="P7" s="317"/>
    </row>
    <row r="8" spans="1:16">
      <c r="A8" s="335"/>
      <c r="B8" s="336"/>
      <c r="C8" s="337"/>
      <c r="D8" s="48"/>
      <c r="E8" s="48"/>
      <c r="F8" s="49"/>
      <c r="G8" s="83"/>
      <c r="H8" s="114"/>
      <c r="I8" s="115"/>
      <c r="J8" s="115"/>
      <c r="K8" s="115"/>
      <c r="L8" s="115"/>
      <c r="M8" s="115"/>
      <c r="N8" s="115"/>
      <c r="O8" s="338"/>
      <c r="P8" s="317"/>
    </row>
    <row r="9" spans="1:16" s="65" customFormat="1" ht="15.75">
      <c r="A9" s="323"/>
      <c r="B9" s="324" t="s">
        <v>477</v>
      </c>
      <c r="C9" s="325"/>
      <c r="D9" s="325"/>
      <c r="E9" s="325"/>
      <c r="F9" s="325"/>
      <c r="G9" s="326"/>
      <c r="H9" s="339"/>
      <c r="I9" s="340"/>
      <c r="J9" s="340"/>
      <c r="K9" s="340"/>
      <c r="L9" s="340"/>
      <c r="M9" s="340"/>
      <c r="N9" s="340"/>
      <c r="O9" s="341"/>
      <c r="P9" s="314"/>
    </row>
    <row r="10" spans="1:16" s="288" customFormat="1">
      <c r="A10" s="327"/>
      <c r="B10" s="68" t="s">
        <v>1</v>
      </c>
      <c r="C10" s="69" t="s">
        <v>2</v>
      </c>
      <c r="D10" s="70" t="s">
        <v>3</v>
      </c>
      <c r="E10" s="70" t="s">
        <v>5</v>
      </c>
      <c r="F10" s="94" t="s">
        <v>365</v>
      </c>
      <c r="G10" s="95" t="s">
        <v>6</v>
      </c>
      <c r="H10" s="72" t="s">
        <v>367</v>
      </c>
      <c r="I10" s="14" t="s">
        <v>473</v>
      </c>
      <c r="J10" s="14" t="s">
        <v>386</v>
      </c>
      <c r="K10" s="287" t="s">
        <v>368</v>
      </c>
      <c r="L10" s="287" t="s">
        <v>369</v>
      </c>
      <c r="M10" s="287" t="s">
        <v>370</v>
      </c>
      <c r="N10" s="255" t="s">
        <v>387</v>
      </c>
      <c r="O10" s="79" t="s">
        <v>372</v>
      </c>
    </row>
    <row r="11" spans="1:16" s="288" customFormat="1" ht="14.25" customHeight="1">
      <c r="A11" s="327"/>
      <c r="B11" s="197">
        <v>5906564134517</v>
      </c>
      <c r="C11" s="198" t="s">
        <v>303</v>
      </c>
      <c r="D11" s="328" t="s">
        <v>298</v>
      </c>
      <c r="E11" s="70">
        <f>VLOOKUP(C11,Całość!B:H,4,0)</f>
        <v>3845.53</v>
      </c>
      <c r="F11" s="94">
        <v>23</v>
      </c>
      <c r="G11" s="87">
        <f t="shared" ref="G11:G12" si="2">E11*1.23</f>
        <v>4730.0019000000002</v>
      </c>
      <c r="H11" s="76" t="s">
        <v>474</v>
      </c>
      <c r="I11" s="13">
        <v>36</v>
      </c>
      <c r="J11" s="13">
        <v>41</v>
      </c>
      <c r="K11" s="287">
        <v>790</v>
      </c>
      <c r="L11" s="287">
        <v>405</v>
      </c>
      <c r="M11" s="287">
        <v>255</v>
      </c>
      <c r="N11" s="255">
        <v>16.2</v>
      </c>
      <c r="O11" s="79">
        <f t="shared" ref="O11:O12" si="3">K11*L11*M11/1000000000</f>
        <v>8.158725E-2</v>
      </c>
      <c r="P11" s="317"/>
    </row>
    <row r="12" spans="1:16" s="288" customFormat="1" ht="14.25" customHeight="1">
      <c r="A12" s="327"/>
      <c r="B12" s="197">
        <v>5906564134524</v>
      </c>
      <c r="C12" s="198" t="s">
        <v>305</v>
      </c>
      <c r="D12" s="70" t="s">
        <v>475</v>
      </c>
      <c r="E12" s="70">
        <f>VLOOKUP(C12,Całość!B:H,4,0)</f>
        <v>3845.53</v>
      </c>
      <c r="F12" s="94">
        <v>23</v>
      </c>
      <c r="G12" s="87">
        <f t="shared" si="2"/>
        <v>4730.0019000000002</v>
      </c>
      <c r="H12" s="76" t="s">
        <v>474</v>
      </c>
      <c r="I12" s="13">
        <v>36</v>
      </c>
      <c r="J12" s="13">
        <v>41</v>
      </c>
      <c r="K12" s="287">
        <v>790</v>
      </c>
      <c r="L12" s="287">
        <v>405</v>
      </c>
      <c r="M12" s="287">
        <v>255</v>
      </c>
      <c r="N12" s="255">
        <v>16.2</v>
      </c>
      <c r="O12" s="79">
        <f t="shared" si="3"/>
        <v>8.158725E-2</v>
      </c>
      <c r="P12" s="317"/>
    </row>
    <row r="13" spans="1:16" s="288" customFormat="1" ht="14.25" customHeight="1">
      <c r="A13" s="329"/>
      <c r="B13" s="330" t="s">
        <v>478</v>
      </c>
      <c r="C13" s="331"/>
      <c r="D13" s="331"/>
      <c r="E13" s="331"/>
      <c r="F13" s="331"/>
      <c r="G13" s="332"/>
      <c r="H13" s="333"/>
      <c r="I13" s="333"/>
      <c r="J13" s="333"/>
      <c r="K13" s="342"/>
      <c r="L13" s="342"/>
      <c r="M13" s="342"/>
      <c r="N13" s="588"/>
      <c r="O13" s="343"/>
      <c r="P13" s="317"/>
    </row>
    <row r="14" spans="1:16">
      <c r="A14" s="344"/>
      <c r="B14" s="345"/>
      <c r="C14" s="346"/>
      <c r="D14" s="347"/>
      <c r="E14" s="347"/>
      <c r="F14" s="346"/>
      <c r="G14" s="346"/>
      <c r="H14" s="348"/>
      <c r="I14" s="349"/>
      <c r="J14" s="349"/>
      <c r="K14" s="115"/>
      <c r="L14" s="115"/>
      <c r="M14" s="115"/>
      <c r="N14" s="115"/>
      <c r="O14" s="338"/>
      <c r="P14" s="317"/>
    </row>
    <row r="15" spans="1:16" s="65" customFormat="1" ht="15.75">
      <c r="A15" s="350"/>
      <c r="B15" s="351" t="s">
        <v>479</v>
      </c>
      <c r="C15" s="352"/>
      <c r="D15" s="352"/>
      <c r="E15" s="352"/>
      <c r="F15" s="352"/>
      <c r="G15" s="352"/>
      <c r="H15" s="353"/>
      <c r="I15" s="354"/>
      <c r="J15" s="354"/>
      <c r="K15" s="354"/>
      <c r="L15" s="354"/>
      <c r="M15" s="354"/>
      <c r="N15" s="354"/>
      <c r="O15" s="355"/>
    </row>
    <row r="16" spans="1:16" s="288" customFormat="1">
      <c r="A16" s="356"/>
      <c r="B16" s="68" t="s">
        <v>1</v>
      </c>
      <c r="C16" s="69" t="s">
        <v>2</v>
      </c>
      <c r="D16" s="70" t="s">
        <v>3</v>
      </c>
      <c r="E16" s="70" t="s">
        <v>5</v>
      </c>
      <c r="F16" s="94" t="s">
        <v>365</v>
      </c>
      <c r="G16" s="95" t="s">
        <v>6</v>
      </c>
      <c r="H16" s="72" t="s">
        <v>367</v>
      </c>
      <c r="I16" s="14" t="s">
        <v>473</v>
      </c>
      <c r="J16" s="14" t="s">
        <v>386</v>
      </c>
      <c r="K16" s="287" t="s">
        <v>368</v>
      </c>
      <c r="L16" s="287" t="s">
        <v>369</v>
      </c>
      <c r="M16" s="287" t="s">
        <v>370</v>
      </c>
      <c r="N16" s="255" t="s">
        <v>387</v>
      </c>
      <c r="O16" s="74" t="s">
        <v>372</v>
      </c>
    </row>
    <row r="17" spans="1:16" s="288" customFormat="1" ht="14.25" customHeight="1">
      <c r="A17" s="356"/>
      <c r="B17" s="357">
        <v>5906564134647</v>
      </c>
      <c r="C17" s="198" t="s">
        <v>307</v>
      </c>
      <c r="D17" s="328" t="s">
        <v>298</v>
      </c>
      <c r="E17" s="70">
        <f>VLOOKUP(C17,Całość!B:H,4,0)</f>
        <v>3743.9</v>
      </c>
      <c r="F17" s="94">
        <v>23</v>
      </c>
      <c r="G17" s="87">
        <f t="shared" ref="G17:G18" si="4">E17*1.23</f>
        <v>4604.9970000000003</v>
      </c>
      <c r="H17" s="76" t="s">
        <v>474</v>
      </c>
      <c r="I17" s="13">
        <v>36</v>
      </c>
      <c r="J17" s="13">
        <v>41</v>
      </c>
      <c r="K17" s="287">
        <v>790</v>
      </c>
      <c r="L17" s="287">
        <v>405</v>
      </c>
      <c r="M17" s="287">
        <v>300</v>
      </c>
      <c r="N17" s="255">
        <v>21.4</v>
      </c>
      <c r="O17" s="79">
        <f>K17*L17*M17/1000000000</f>
        <v>9.5985000000000001E-2</v>
      </c>
      <c r="P17" s="317"/>
    </row>
    <row r="18" spans="1:16" s="288" customFormat="1" ht="14.25" customHeight="1">
      <c r="A18" s="356"/>
      <c r="B18" s="357">
        <v>5906564134654</v>
      </c>
      <c r="C18" s="198" t="s">
        <v>309</v>
      </c>
      <c r="D18" s="70" t="s">
        <v>475</v>
      </c>
      <c r="E18" s="70">
        <f>VLOOKUP(C18,Całość!B:H,4,0)</f>
        <v>3743.9</v>
      </c>
      <c r="F18" s="94">
        <v>23</v>
      </c>
      <c r="G18" s="87">
        <f t="shared" si="4"/>
        <v>4604.9970000000003</v>
      </c>
      <c r="H18" s="76" t="s">
        <v>474</v>
      </c>
      <c r="I18" s="13">
        <v>36</v>
      </c>
      <c r="J18" s="13">
        <v>41</v>
      </c>
      <c r="K18" s="287">
        <v>790</v>
      </c>
      <c r="L18" s="287">
        <v>405</v>
      </c>
      <c r="M18" s="287">
        <v>300</v>
      </c>
      <c r="N18" s="255">
        <v>21.4</v>
      </c>
      <c r="O18" s="79">
        <f t="shared" ref="O18" si="5">K18*L18*M18/1000000000</f>
        <v>9.5985000000000001E-2</v>
      </c>
      <c r="P18" s="317"/>
    </row>
    <row r="19" spans="1:16" s="288" customFormat="1" ht="21.75" customHeight="1">
      <c r="A19" s="358"/>
      <c r="B19" s="614" t="s">
        <v>480</v>
      </c>
      <c r="C19" s="615"/>
      <c r="D19" s="615"/>
      <c r="E19" s="615"/>
      <c r="F19" s="615"/>
      <c r="G19" s="616"/>
      <c r="H19" s="359"/>
      <c r="I19" s="359"/>
      <c r="J19" s="359"/>
      <c r="K19" s="342"/>
      <c r="L19" s="342"/>
      <c r="M19" s="342"/>
      <c r="N19" s="588"/>
      <c r="O19" s="343"/>
      <c r="P19" s="317"/>
    </row>
    <row r="20" spans="1:16" s="260" customFormat="1">
      <c r="A20" s="428"/>
      <c r="B20" s="360"/>
      <c r="C20" s="360"/>
      <c r="D20" s="360"/>
      <c r="E20" s="360"/>
      <c r="F20" s="360"/>
      <c r="G20" s="361"/>
      <c r="H20" s="362"/>
      <c r="I20" s="363"/>
      <c r="J20" s="363"/>
      <c r="K20" s="364"/>
      <c r="L20" s="364"/>
      <c r="M20" s="364"/>
      <c r="N20" s="364"/>
      <c r="O20" s="365"/>
      <c r="P20" s="317"/>
    </row>
    <row r="21" spans="1:16" s="290" customFormat="1" ht="15.75">
      <c r="A21" s="55"/>
      <c r="B21" s="56" t="s">
        <v>481</v>
      </c>
      <c r="C21" s="188"/>
      <c r="D21" s="189"/>
      <c r="E21" s="189"/>
      <c r="F21" s="188"/>
      <c r="G21" s="190"/>
      <c r="H21" s="191"/>
      <c r="I21" s="192"/>
      <c r="J21" s="192"/>
      <c r="K21" s="192"/>
      <c r="L21" s="192"/>
      <c r="M21" s="192"/>
      <c r="N21" s="192"/>
      <c r="O21" s="366"/>
      <c r="P21" s="314"/>
    </row>
    <row r="22" spans="1:16" s="288" customFormat="1">
      <c r="A22" s="67"/>
      <c r="B22" s="68" t="s">
        <v>1</v>
      </c>
      <c r="C22" s="69" t="s">
        <v>2</v>
      </c>
      <c r="D22" s="70" t="s">
        <v>3</v>
      </c>
      <c r="E22" s="70" t="s">
        <v>5</v>
      </c>
      <c r="F22" s="94" t="s">
        <v>365</v>
      </c>
      <c r="G22" s="95" t="s">
        <v>6</v>
      </c>
      <c r="H22" s="72" t="s">
        <v>367</v>
      </c>
      <c r="I22" s="14" t="s">
        <v>473</v>
      </c>
      <c r="J22" s="14" t="s">
        <v>386</v>
      </c>
      <c r="K22" s="287" t="s">
        <v>368</v>
      </c>
      <c r="L22" s="287" t="s">
        <v>369</v>
      </c>
      <c r="M22" s="287" t="s">
        <v>370</v>
      </c>
      <c r="N22" s="255" t="s">
        <v>387</v>
      </c>
      <c r="O22" s="79" t="s">
        <v>372</v>
      </c>
    </row>
    <row r="23" spans="1:16" ht="12.75" customHeight="1">
      <c r="A23" s="67"/>
      <c r="B23" s="196">
        <v>5906564134623</v>
      </c>
      <c r="C23" s="198" t="s">
        <v>311</v>
      </c>
      <c r="D23" s="328" t="s">
        <v>298</v>
      </c>
      <c r="E23" s="70">
        <f>VLOOKUP(C23,Całość!B:H,4,0)</f>
        <v>3495.94</v>
      </c>
      <c r="F23" s="94">
        <v>23</v>
      </c>
      <c r="G23" s="87">
        <f t="shared" ref="G23:G24" si="6">E23*1.23</f>
        <v>4300.0061999999998</v>
      </c>
      <c r="H23" s="76" t="s">
        <v>474</v>
      </c>
      <c r="I23" s="13">
        <v>36</v>
      </c>
      <c r="J23" s="13">
        <v>41</v>
      </c>
      <c r="K23" s="287">
        <v>790</v>
      </c>
      <c r="L23" s="287">
        <v>405</v>
      </c>
      <c r="M23" s="287">
        <v>255</v>
      </c>
      <c r="N23" s="77">
        <v>16.2</v>
      </c>
      <c r="O23" s="79">
        <f t="shared" ref="O23:O24" si="7">K23*L23*M23/1000000000</f>
        <v>8.158725E-2</v>
      </c>
      <c r="P23" s="317"/>
    </row>
    <row r="24" spans="1:16" ht="12.75" customHeight="1">
      <c r="A24" s="67"/>
      <c r="B24" s="196">
        <v>5906564134630</v>
      </c>
      <c r="C24" s="198" t="s">
        <v>313</v>
      </c>
      <c r="D24" s="328" t="s">
        <v>475</v>
      </c>
      <c r="E24" s="70">
        <f>VLOOKUP(C24,Całość!B:H,4,0)</f>
        <v>3495.94</v>
      </c>
      <c r="F24" s="94">
        <v>23</v>
      </c>
      <c r="G24" s="87">
        <f t="shared" si="6"/>
        <v>4300.0061999999998</v>
      </c>
      <c r="H24" s="76" t="s">
        <v>474</v>
      </c>
      <c r="I24" s="13">
        <v>36</v>
      </c>
      <c r="J24" s="13">
        <v>41</v>
      </c>
      <c r="K24" s="287">
        <v>790</v>
      </c>
      <c r="L24" s="287">
        <v>405</v>
      </c>
      <c r="M24" s="287">
        <v>255</v>
      </c>
      <c r="N24" s="77">
        <v>16.2</v>
      </c>
      <c r="O24" s="79">
        <f t="shared" si="7"/>
        <v>8.158725E-2</v>
      </c>
      <c r="P24" s="317"/>
    </row>
    <row r="25" spans="1:16" ht="23.25" customHeight="1">
      <c r="A25" s="82"/>
      <c r="B25" s="617" t="s">
        <v>482</v>
      </c>
      <c r="C25" s="618"/>
      <c r="D25" s="618"/>
      <c r="E25" s="618"/>
      <c r="F25" s="618"/>
      <c r="G25" s="619"/>
      <c r="H25" s="333"/>
      <c r="I25" s="333"/>
      <c r="J25" s="333"/>
      <c r="K25" s="88"/>
      <c r="L25" s="88"/>
      <c r="M25" s="88"/>
      <c r="N25" s="88"/>
      <c r="O25" s="334"/>
      <c r="P25" s="317"/>
    </row>
    <row r="26" spans="1:16">
      <c r="A26" s="45"/>
      <c r="B26" s="46"/>
      <c r="C26" s="367"/>
      <c r="D26" s="368"/>
      <c r="E26" s="368"/>
      <c r="F26" s="367"/>
      <c r="G26" s="369"/>
      <c r="H26" s="370"/>
      <c r="I26" s="371"/>
      <c r="J26" s="371"/>
      <c r="K26" s="115"/>
      <c r="L26" s="115"/>
      <c r="M26" s="115"/>
      <c r="N26" s="115"/>
      <c r="O26" s="338"/>
      <c r="P26" s="317"/>
    </row>
    <row r="27" spans="1:16" s="65" customFormat="1" ht="15.75">
      <c r="A27" s="323"/>
      <c r="B27" s="324" t="s">
        <v>483</v>
      </c>
      <c r="C27" s="325"/>
      <c r="D27" s="325"/>
      <c r="E27" s="325"/>
      <c r="F27" s="325"/>
      <c r="G27" s="326"/>
      <c r="H27" s="372"/>
      <c r="I27" s="373"/>
      <c r="J27" s="373"/>
      <c r="K27" s="373"/>
      <c r="L27" s="373"/>
      <c r="M27" s="373"/>
      <c r="N27" s="373"/>
      <c r="O27" s="374"/>
      <c r="P27" s="314"/>
    </row>
    <row r="28" spans="1:16" s="288" customFormat="1">
      <c r="A28" s="327"/>
      <c r="B28" s="68" t="s">
        <v>1</v>
      </c>
      <c r="C28" s="69" t="s">
        <v>2</v>
      </c>
      <c r="D28" s="70" t="s">
        <v>3</v>
      </c>
      <c r="E28" s="70" t="s">
        <v>5</v>
      </c>
      <c r="F28" s="94" t="s">
        <v>365</v>
      </c>
      <c r="G28" s="95" t="s">
        <v>6</v>
      </c>
      <c r="H28" s="72" t="s">
        <v>367</v>
      </c>
      <c r="I28" s="14" t="s">
        <v>473</v>
      </c>
      <c r="J28" s="14" t="s">
        <v>386</v>
      </c>
      <c r="K28" s="287" t="s">
        <v>368</v>
      </c>
      <c r="L28" s="287" t="s">
        <v>369</v>
      </c>
      <c r="M28" s="287" t="s">
        <v>370</v>
      </c>
      <c r="N28" s="255" t="s">
        <v>387</v>
      </c>
      <c r="O28" s="79" t="s">
        <v>372</v>
      </c>
    </row>
    <row r="29" spans="1:16" s="288" customFormat="1" ht="17.25" customHeight="1">
      <c r="A29" s="327"/>
      <c r="B29" s="197">
        <v>5906564134173</v>
      </c>
      <c r="C29" s="198" t="s">
        <v>315</v>
      </c>
      <c r="D29" s="328" t="s">
        <v>298</v>
      </c>
      <c r="E29" s="70">
        <f>VLOOKUP(C29,Całość!B:H,4,0)</f>
        <v>9796.75</v>
      </c>
      <c r="F29" s="94">
        <v>23</v>
      </c>
      <c r="G29" s="87">
        <f t="shared" ref="G29:G30" si="8">E29*1.23</f>
        <v>12050.002500000001</v>
      </c>
      <c r="H29" s="76" t="s">
        <v>484</v>
      </c>
      <c r="I29" s="13">
        <v>36</v>
      </c>
      <c r="J29" s="13">
        <v>41</v>
      </c>
      <c r="K29" s="287">
        <v>1900</v>
      </c>
      <c r="L29" s="287">
        <v>600</v>
      </c>
      <c r="M29" s="287">
        <v>800</v>
      </c>
      <c r="N29" s="255">
        <v>153</v>
      </c>
      <c r="O29" s="79">
        <f t="shared" ref="O29:O30" si="9">K29*L29*M29/1000000000</f>
        <v>0.91200000000000003</v>
      </c>
      <c r="P29" s="317"/>
    </row>
    <row r="30" spans="1:16" ht="17.25" customHeight="1">
      <c r="A30" s="327"/>
      <c r="B30" s="197">
        <v>5906564134180</v>
      </c>
      <c r="C30" s="198" t="s">
        <v>317</v>
      </c>
      <c r="D30" s="70" t="s">
        <v>475</v>
      </c>
      <c r="E30" s="70">
        <f>VLOOKUP(C30,Całość!B:H,4,0)</f>
        <v>9796.75</v>
      </c>
      <c r="F30" s="94">
        <v>23</v>
      </c>
      <c r="G30" s="87">
        <f t="shared" si="8"/>
        <v>12050.002500000001</v>
      </c>
      <c r="H30" s="76" t="s">
        <v>484</v>
      </c>
      <c r="I30" s="13">
        <v>36</v>
      </c>
      <c r="J30" s="13">
        <v>41</v>
      </c>
      <c r="K30" s="287">
        <v>1900</v>
      </c>
      <c r="L30" s="287">
        <v>600</v>
      </c>
      <c r="M30" s="287">
        <v>800</v>
      </c>
      <c r="N30" s="255">
        <v>153</v>
      </c>
      <c r="O30" s="79">
        <f t="shared" si="9"/>
        <v>0.91200000000000003</v>
      </c>
      <c r="P30" s="317"/>
    </row>
    <row r="31" spans="1:16">
      <c r="A31" s="45"/>
      <c r="B31" s="46"/>
      <c r="C31" s="367"/>
      <c r="D31" s="368"/>
      <c r="E31" s="368"/>
      <c r="F31" s="367"/>
      <c r="G31" s="369"/>
      <c r="H31" s="367"/>
      <c r="I31" s="367"/>
      <c r="J31" s="367"/>
      <c r="K31" s="48"/>
      <c r="L31" s="48"/>
      <c r="M31" s="48"/>
      <c r="N31" s="48"/>
      <c r="O31" s="83"/>
      <c r="P31" s="317"/>
    </row>
    <row r="32" spans="1:16" s="65" customFormat="1" ht="15.75">
      <c r="A32" s="350"/>
      <c r="B32" s="351" t="s">
        <v>485</v>
      </c>
      <c r="C32" s="352"/>
      <c r="D32" s="352"/>
      <c r="E32" s="352"/>
      <c r="F32" s="352"/>
      <c r="G32" s="375"/>
      <c r="H32" s="352"/>
      <c r="I32" s="352"/>
      <c r="J32" s="352"/>
      <c r="K32" s="352"/>
      <c r="L32" s="352"/>
      <c r="M32" s="352"/>
      <c r="N32" s="352"/>
      <c r="O32" s="376"/>
      <c r="P32" s="314"/>
    </row>
    <row r="33" spans="1:17">
      <c r="A33" s="356"/>
      <c r="B33" s="377" t="s">
        <v>1</v>
      </c>
      <c r="C33" s="69" t="s">
        <v>2</v>
      </c>
      <c r="D33" s="70" t="s">
        <v>3</v>
      </c>
      <c r="E33" s="70" t="s">
        <v>5</v>
      </c>
      <c r="F33" s="94" t="s">
        <v>365</v>
      </c>
      <c r="G33" s="95" t="s">
        <v>6</v>
      </c>
      <c r="H33" s="72" t="s">
        <v>367</v>
      </c>
      <c r="I33" s="14" t="s">
        <v>473</v>
      </c>
      <c r="J33" s="14" t="s">
        <v>386</v>
      </c>
      <c r="K33" s="77" t="s">
        <v>368</v>
      </c>
      <c r="L33" s="77" t="s">
        <v>369</v>
      </c>
      <c r="M33" s="77" t="s">
        <v>370</v>
      </c>
      <c r="N33" s="77" t="s">
        <v>387</v>
      </c>
      <c r="O33" s="79" t="s">
        <v>372</v>
      </c>
      <c r="P33" s="288"/>
    </row>
    <row r="34" spans="1:17">
      <c r="A34" s="356"/>
      <c r="B34" s="378" t="s">
        <v>486</v>
      </c>
      <c r="C34" s="198" t="s">
        <v>319</v>
      </c>
      <c r="D34" s="70" t="s">
        <v>320</v>
      </c>
      <c r="E34" s="70">
        <f>VLOOKUP(C34,Całość!B:H,4,0)</f>
        <v>6065.04</v>
      </c>
      <c r="F34" s="94">
        <v>23</v>
      </c>
      <c r="G34" s="87">
        <f>E34*1.23</f>
        <v>7459.9992000000002</v>
      </c>
      <c r="H34" s="76" t="s">
        <v>474</v>
      </c>
      <c r="I34" s="13">
        <v>37</v>
      </c>
      <c r="J34" s="13">
        <v>41</v>
      </c>
      <c r="K34" s="77">
        <v>960</v>
      </c>
      <c r="L34" s="77">
        <v>610</v>
      </c>
      <c r="M34" s="77">
        <v>270</v>
      </c>
      <c r="N34" s="77">
        <v>30.2</v>
      </c>
      <c r="O34" s="79">
        <f t="shared" ref="O34:O45" si="10">K34*L34*M34/1000000000</f>
        <v>0.158112</v>
      </c>
      <c r="P34" s="317"/>
    </row>
    <row r="35" spans="1:17">
      <c r="A35" s="356"/>
      <c r="B35" s="378" t="s">
        <v>487</v>
      </c>
      <c r="C35" s="198" t="s">
        <v>322</v>
      </c>
      <c r="D35" s="70" t="s">
        <v>323</v>
      </c>
      <c r="E35" s="70">
        <f>VLOOKUP(C35,Całość!B:H,4,0)</f>
        <v>6154.47</v>
      </c>
      <c r="F35" s="94">
        <v>23</v>
      </c>
      <c r="G35" s="87">
        <f>E35*1.23</f>
        <v>7569.9980999999998</v>
      </c>
      <c r="H35" s="76" t="s">
        <v>474</v>
      </c>
      <c r="I35" s="13">
        <v>37</v>
      </c>
      <c r="J35" s="13">
        <v>41</v>
      </c>
      <c r="K35" s="77">
        <v>960</v>
      </c>
      <c r="L35" s="77">
        <v>610</v>
      </c>
      <c r="M35" s="77">
        <v>270</v>
      </c>
      <c r="N35" s="77">
        <v>30.2</v>
      </c>
      <c r="O35" s="79">
        <f t="shared" si="10"/>
        <v>0.158112</v>
      </c>
      <c r="P35" s="317"/>
    </row>
    <row r="36" spans="1:17" s="133" customFormat="1">
      <c r="A36" s="356"/>
      <c r="B36" s="379" t="s">
        <v>488</v>
      </c>
      <c r="C36" s="198" t="s">
        <v>325</v>
      </c>
      <c r="D36" s="70" t="s">
        <v>326</v>
      </c>
      <c r="E36" s="70">
        <f>VLOOKUP(C36,Całość!B:H,4,0)</f>
        <v>6357.72</v>
      </c>
      <c r="F36" s="94">
        <v>23</v>
      </c>
      <c r="G36" s="87">
        <f>E36*1.23</f>
        <v>7819.9956000000002</v>
      </c>
      <c r="H36" s="76" t="s">
        <v>474</v>
      </c>
      <c r="I36" s="13">
        <v>37</v>
      </c>
      <c r="J36" s="13">
        <v>41</v>
      </c>
      <c r="K36" s="77">
        <v>960</v>
      </c>
      <c r="L36" s="77">
        <v>610</v>
      </c>
      <c r="M36" s="77">
        <v>270</v>
      </c>
      <c r="N36" s="77">
        <v>30.2</v>
      </c>
      <c r="O36" s="79">
        <f t="shared" si="10"/>
        <v>0.158112</v>
      </c>
      <c r="P36" s="317"/>
      <c r="Q36" s="81"/>
    </row>
    <row r="37" spans="1:17">
      <c r="A37" s="356"/>
      <c r="B37" s="379" t="s">
        <v>489</v>
      </c>
      <c r="C37" s="198" t="s">
        <v>328</v>
      </c>
      <c r="D37" s="70" t="s">
        <v>329</v>
      </c>
      <c r="E37" s="70">
        <f>VLOOKUP(C37,Całość!B:H,4,0)</f>
        <v>6463.42</v>
      </c>
      <c r="F37" s="94">
        <v>23</v>
      </c>
      <c r="G37" s="87">
        <f>E37*1.23</f>
        <v>7950.0065999999997</v>
      </c>
      <c r="H37" s="76" t="s">
        <v>474</v>
      </c>
      <c r="I37" s="13">
        <v>37</v>
      </c>
      <c r="J37" s="13">
        <v>41</v>
      </c>
      <c r="K37" s="77">
        <v>960</v>
      </c>
      <c r="L37" s="77">
        <v>610</v>
      </c>
      <c r="M37" s="77">
        <v>270</v>
      </c>
      <c r="N37" s="77">
        <v>30.2</v>
      </c>
      <c r="O37" s="79">
        <f t="shared" si="10"/>
        <v>0.158112</v>
      </c>
      <c r="P37" s="317"/>
    </row>
    <row r="38" spans="1:17">
      <c r="A38" s="358"/>
      <c r="B38" s="380" t="s">
        <v>490</v>
      </c>
      <c r="C38" s="360"/>
      <c r="D38" s="360"/>
      <c r="E38" s="360"/>
      <c r="F38" s="360"/>
      <c r="G38" s="361"/>
      <c r="H38" s="381"/>
      <c r="I38" s="381"/>
      <c r="J38" s="381"/>
      <c r="K38" s="103"/>
      <c r="L38" s="103"/>
      <c r="M38" s="103"/>
      <c r="N38" s="103"/>
      <c r="O38" s="265"/>
      <c r="P38" s="317"/>
    </row>
    <row r="39" spans="1:17">
      <c r="A39" s="45"/>
      <c r="B39" s="46"/>
      <c r="C39" s="367"/>
      <c r="D39" s="368"/>
      <c r="E39" s="368"/>
      <c r="F39" s="367"/>
      <c r="G39" s="369"/>
      <c r="H39" s="367"/>
      <c r="I39" s="367"/>
      <c r="J39" s="367"/>
      <c r="K39" s="48"/>
      <c r="L39" s="48"/>
      <c r="M39" s="48"/>
      <c r="N39" s="48"/>
      <c r="O39" s="83"/>
      <c r="P39" s="317"/>
    </row>
    <row r="40" spans="1:17" s="65" customFormat="1" ht="15.75">
      <c r="A40" s="350"/>
      <c r="B40" s="351" t="s">
        <v>491</v>
      </c>
      <c r="C40" s="352"/>
      <c r="D40" s="352"/>
      <c r="E40" s="352"/>
      <c r="F40" s="352"/>
      <c r="G40" s="375"/>
      <c r="H40" s="352"/>
      <c r="I40" s="352"/>
      <c r="J40" s="352"/>
      <c r="K40" s="352"/>
      <c r="L40" s="352"/>
      <c r="M40" s="352"/>
      <c r="N40" s="352"/>
      <c r="O40" s="375"/>
      <c r="P40" s="314"/>
    </row>
    <row r="41" spans="1:17">
      <c r="A41" s="356"/>
      <c r="B41" s="377" t="s">
        <v>1</v>
      </c>
      <c r="C41" s="69" t="s">
        <v>2</v>
      </c>
      <c r="D41" s="70" t="s">
        <v>3</v>
      </c>
      <c r="E41" s="70" t="s">
        <v>5</v>
      </c>
      <c r="F41" s="94" t="s">
        <v>365</v>
      </c>
      <c r="G41" s="95" t="s">
        <v>6</v>
      </c>
      <c r="H41" s="72" t="s">
        <v>367</v>
      </c>
      <c r="I41" s="14" t="s">
        <v>473</v>
      </c>
      <c r="J41" s="14" t="s">
        <v>386</v>
      </c>
      <c r="K41" s="77" t="s">
        <v>368</v>
      </c>
      <c r="L41" s="77" t="s">
        <v>369</v>
      </c>
      <c r="M41" s="77" t="s">
        <v>370</v>
      </c>
      <c r="N41" s="77" t="s">
        <v>387</v>
      </c>
      <c r="O41" s="79" t="s">
        <v>372</v>
      </c>
      <c r="P41" s="288"/>
    </row>
    <row r="42" spans="1:17">
      <c r="A42" s="356"/>
      <c r="B42" s="292" t="s">
        <v>492</v>
      </c>
      <c r="C42" s="198" t="s">
        <v>331</v>
      </c>
      <c r="D42" s="70" t="s">
        <v>320</v>
      </c>
      <c r="E42" s="70">
        <f>VLOOKUP(C42,Całość!B:H,4,0)</f>
        <v>6829.27</v>
      </c>
      <c r="F42" s="94">
        <v>23</v>
      </c>
      <c r="G42" s="87">
        <f>E42*1.23</f>
        <v>8400.0020999999997</v>
      </c>
      <c r="H42" s="76" t="s">
        <v>474</v>
      </c>
      <c r="I42" s="13">
        <v>37</v>
      </c>
      <c r="J42" s="13">
        <v>41</v>
      </c>
      <c r="K42" s="77">
        <v>960</v>
      </c>
      <c r="L42" s="77">
        <v>610</v>
      </c>
      <c r="M42" s="77">
        <v>270</v>
      </c>
      <c r="N42" s="77">
        <v>30.8</v>
      </c>
      <c r="O42" s="79">
        <f t="shared" si="10"/>
        <v>0.158112</v>
      </c>
      <c r="P42" s="317"/>
    </row>
    <row r="43" spans="1:17">
      <c r="A43" s="356"/>
      <c r="B43" s="292" t="s">
        <v>493</v>
      </c>
      <c r="C43" s="198" t="s">
        <v>333</v>
      </c>
      <c r="D43" s="70" t="s">
        <v>323</v>
      </c>
      <c r="E43" s="70">
        <f>VLOOKUP(C43,Całość!B:H,4,0)</f>
        <v>7016.26</v>
      </c>
      <c r="F43" s="94">
        <v>23</v>
      </c>
      <c r="G43" s="87">
        <f>E43*1.23</f>
        <v>8629.9997999999996</v>
      </c>
      <c r="H43" s="76" t="s">
        <v>474</v>
      </c>
      <c r="I43" s="13">
        <v>37</v>
      </c>
      <c r="J43" s="13">
        <v>41</v>
      </c>
      <c r="K43" s="77">
        <v>960</v>
      </c>
      <c r="L43" s="77">
        <v>610</v>
      </c>
      <c r="M43" s="77">
        <v>270</v>
      </c>
      <c r="N43" s="77">
        <v>30.8</v>
      </c>
      <c r="O43" s="79">
        <f t="shared" si="10"/>
        <v>0.158112</v>
      </c>
      <c r="P43" s="317"/>
    </row>
    <row r="44" spans="1:17">
      <c r="A44" s="356"/>
      <c r="B44" s="292" t="s">
        <v>494</v>
      </c>
      <c r="C44" s="198" t="s">
        <v>335</v>
      </c>
      <c r="D44" s="70" t="s">
        <v>326</v>
      </c>
      <c r="E44" s="70">
        <f>VLOOKUP(C44,Całość!B:H,4,0)</f>
        <v>7227.64</v>
      </c>
      <c r="F44" s="94">
        <v>23</v>
      </c>
      <c r="G44" s="87">
        <f>E44*1.23</f>
        <v>8889.9971999999998</v>
      </c>
      <c r="H44" s="76" t="s">
        <v>474</v>
      </c>
      <c r="I44" s="13">
        <v>37</v>
      </c>
      <c r="J44" s="13">
        <v>41</v>
      </c>
      <c r="K44" s="77">
        <v>960</v>
      </c>
      <c r="L44" s="77">
        <v>610</v>
      </c>
      <c r="M44" s="77">
        <v>270</v>
      </c>
      <c r="N44" s="77">
        <v>30.8</v>
      </c>
      <c r="O44" s="79">
        <f t="shared" si="10"/>
        <v>0.158112</v>
      </c>
      <c r="P44" s="317"/>
    </row>
    <row r="45" spans="1:17" s="52" customFormat="1">
      <c r="A45" s="356"/>
      <c r="B45" s="292" t="s">
        <v>495</v>
      </c>
      <c r="C45" s="198" t="s">
        <v>337</v>
      </c>
      <c r="D45" s="70" t="s">
        <v>329</v>
      </c>
      <c r="E45" s="70">
        <f>VLOOKUP(C45,Całość!B:H,4,0)</f>
        <v>7422.76</v>
      </c>
      <c r="F45" s="94">
        <v>23</v>
      </c>
      <c r="G45" s="87">
        <f>E45*1.23</f>
        <v>9129.9948000000004</v>
      </c>
      <c r="H45" s="76" t="s">
        <v>474</v>
      </c>
      <c r="I45" s="13">
        <v>37</v>
      </c>
      <c r="J45" s="13">
        <v>41</v>
      </c>
      <c r="K45" s="77">
        <v>960</v>
      </c>
      <c r="L45" s="77">
        <v>610</v>
      </c>
      <c r="M45" s="77">
        <v>270</v>
      </c>
      <c r="N45" s="77">
        <v>30.8</v>
      </c>
      <c r="O45" s="79">
        <f t="shared" si="10"/>
        <v>0.158112</v>
      </c>
      <c r="P45" s="317"/>
      <c r="Q45" s="81"/>
    </row>
    <row r="46" spans="1:17">
      <c r="A46" s="358"/>
      <c r="B46" s="380" t="s">
        <v>496</v>
      </c>
      <c r="C46" s="360"/>
      <c r="D46" s="360"/>
      <c r="E46" s="360"/>
      <c r="F46" s="360"/>
      <c r="G46" s="361"/>
      <c r="H46" s="381"/>
      <c r="I46" s="381"/>
      <c r="J46" s="381"/>
      <c r="K46" s="103"/>
      <c r="L46" s="103"/>
      <c r="M46" s="103"/>
      <c r="N46" s="103"/>
      <c r="O46" s="266"/>
      <c r="P46" s="317"/>
    </row>
    <row r="47" spans="1:17">
      <c r="A47" s="382"/>
      <c r="B47" s="383"/>
      <c r="C47" s="383"/>
      <c r="D47" s="383"/>
      <c r="E47" s="383"/>
      <c r="F47" s="383"/>
      <c r="G47" s="384"/>
      <c r="H47" s="383"/>
      <c r="I47" s="383"/>
      <c r="J47" s="383"/>
      <c r="K47" s="385"/>
      <c r="L47" s="385"/>
      <c r="M47" s="385"/>
      <c r="N47" s="385"/>
      <c r="O47" s="386"/>
      <c r="P47" s="317"/>
    </row>
    <row r="48" spans="1:17" s="65" customFormat="1" ht="15.75">
      <c r="A48" s="387"/>
      <c r="B48" s="320" t="s">
        <v>497</v>
      </c>
      <c r="C48" s="320"/>
      <c r="D48" s="320"/>
      <c r="E48" s="320"/>
      <c r="F48" s="320"/>
      <c r="G48" s="321"/>
      <c r="H48" s="320"/>
      <c r="I48" s="320"/>
      <c r="J48" s="320"/>
      <c r="K48" s="320"/>
      <c r="L48" s="320"/>
      <c r="M48" s="320"/>
      <c r="N48" s="320"/>
      <c r="O48" s="321"/>
      <c r="P48" s="314"/>
    </row>
    <row r="49" spans="1:16">
      <c r="A49" s="388"/>
      <c r="B49" s="389" t="s">
        <v>1</v>
      </c>
      <c r="C49" s="213" t="s">
        <v>2</v>
      </c>
      <c r="D49" s="390" t="s">
        <v>4</v>
      </c>
      <c r="E49" s="14" t="s">
        <v>5</v>
      </c>
      <c r="F49" s="73" t="s">
        <v>365</v>
      </c>
      <c r="G49" s="14" t="s">
        <v>6</v>
      </c>
      <c r="H49" s="14"/>
      <c r="I49" s="14"/>
      <c r="J49" s="14"/>
      <c r="K49" s="77"/>
      <c r="L49" s="77"/>
      <c r="M49" s="77"/>
      <c r="N49" s="77" t="s">
        <v>387</v>
      </c>
      <c r="O49" s="79"/>
      <c r="P49" s="288"/>
    </row>
    <row r="50" spans="1:16" ht="22.5">
      <c r="A50" s="476"/>
      <c r="B50" s="418">
        <v>5906564134661</v>
      </c>
      <c r="C50" s="2" t="s">
        <v>339</v>
      </c>
      <c r="D50" s="19" t="s">
        <v>498</v>
      </c>
      <c r="E50" s="14">
        <f>VLOOKUP(C50,Całość!B:H,4,0)</f>
        <v>593.5</v>
      </c>
      <c r="F50" s="73">
        <v>23</v>
      </c>
      <c r="G50" s="13">
        <f t="shared" ref="G50:G56" si="11">E50*1.23</f>
        <v>730.005</v>
      </c>
      <c r="H50" s="287"/>
      <c r="I50" s="287"/>
      <c r="J50" s="287"/>
      <c r="K50" s="77"/>
      <c r="L50" s="77"/>
      <c r="M50" s="77"/>
      <c r="N50" s="77">
        <v>0.4</v>
      </c>
      <c r="O50" s="79"/>
      <c r="P50" s="317"/>
    </row>
    <row r="51" spans="1:16" ht="56.25">
      <c r="A51" s="476"/>
      <c r="B51" s="418">
        <v>5906564134685</v>
      </c>
      <c r="C51" s="2" t="s">
        <v>341</v>
      </c>
      <c r="D51" s="19" t="s">
        <v>342</v>
      </c>
      <c r="E51" s="14">
        <f>VLOOKUP(C51,Całość!B:H,4,0)</f>
        <v>414.64</v>
      </c>
      <c r="F51" s="73">
        <v>23</v>
      </c>
      <c r="G51" s="13">
        <f t="shared" si="11"/>
        <v>510.00719999999995</v>
      </c>
      <c r="H51" s="287"/>
      <c r="I51" s="287"/>
      <c r="J51" s="287"/>
      <c r="K51" s="77"/>
      <c r="L51" s="77"/>
      <c r="M51" s="77"/>
      <c r="N51" s="77">
        <v>0.45</v>
      </c>
      <c r="O51" s="79"/>
      <c r="P51" s="317"/>
    </row>
    <row r="52" spans="1:16" ht="29.25">
      <c r="A52" s="388"/>
      <c r="B52" s="294" t="s">
        <v>499</v>
      </c>
      <c r="C52" s="2" t="s">
        <v>343</v>
      </c>
      <c r="D52" s="306" t="s">
        <v>344</v>
      </c>
      <c r="E52" s="14">
        <f>VLOOKUP(C52,Całość!B:H,4,0)</f>
        <v>55.29</v>
      </c>
      <c r="F52" s="73">
        <v>23</v>
      </c>
      <c r="G52" s="13">
        <f t="shared" si="11"/>
        <v>68.006699999999995</v>
      </c>
      <c r="H52" s="13"/>
      <c r="I52" s="13"/>
      <c r="J52" s="13"/>
      <c r="K52" s="77"/>
      <c r="L52" s="77"/>
      <c r="M52" s="77"/>
      <c r="N52" s="77">
        <v>0.06</v>
      </c>
      <c r="O52" s="79"/>
      <c r="P52" s="317"/>
    </row>
    <row r="53" spans="1:16" ht="29.25">
      <c r="A53" s="388"/>
      <c r="B53" s="294" t="s">
        <v>500</v>
      </c>
      <c r="C53" s="2" t="s">
        <v>345</v>
      </c>
      <c r="D53" s="306" t="s">
        <v>346</v>
      </c>
      <c r="E53" s="14">
        <f>VLOOKUP(C53,Całość!B:H,4,0)</f>
        <v>55.29</v>
      </c>
      <c r="F53" s="73">
        <v>23</v>
      </c>
      <c r="G53" s="13">
        <f t="shared" si="11"/>
        <v>68.006699999999995</v>
      </c>
      <c r="H53" s="13"/>
      <c r="I53" s="13"/>
      <c r="J53" s="13"/>
      <c r="K53" s="77"/>
      <c r="L53" s="77"/>
      <c r="M53" s="77"/>
      <c r="N53" s="77">
        <v>0.06</v>
      </c>
      <c r="O53" s="79"/>
      <c r="P53" s="317"/>
    </row>
    <row r="54" spans="1:16">
      <c r="A54" s="388"/>
      <c r="B54" s="294" t="s">
        <v>501</v>
      </c>
      <c r="C54" s="23" t="s">
        <v>347</v>
      </c>
      <c r="D54" s="391" t="s">
        <v>348</v>
      </c>
      <c r="E54" s="14">
        <f>VLOOKUP(C54,Całość!B:H,4,0)</f>
        <v>117.89</v>
      </c>
      <c r="F54" s="73">
        <v>23</v>
      </c>
      <c r="G54" s="13">
        <f t="shared" si="11"/>
        <v>145.00469999999999</v>
      </c>
      <c r="H54" s="13"/>
      <c r="I54" s="13"/>
      <c r="J54" s="13"/>
      <c r="K54" s="77"/>
      <c r="L54" s="77"/>
      <c r="M54" s="77"/>
      <c r="N54" s="77">
        <v>0.25</v>
      </c>
      <c r="O54" s="79"/>
      <c r="P54" s="317"/>
    </row>
    <row r="55" spans="1:16" s="133" customFormat="1" ht="19.5">
      <c r="A55" s="388"/>
      <c r="B55" s="393" t="s">
        <v>502</v>
      </c>
      <c r="C55" s="2" t="s">
        <v>349</v>
      </c>
      <c r="D55" s="391" t="s">
        <v>503</v>
      </c>
      <c r="E55" s="14">
        <f>VLOOKUP(C55,Całość!B:H,4,0)</f>
        <v>528.46</v>
      </c>
      <c r="F55" s="73">
        <v>23</v>
      </c>
      <c r="G55" s="13">
        <f t="shared" si="11"/>
        <v>650.00580000000002</v>
      </c>
      <c r="H55" s="13"/>
      <c r="I55" s="13"/>
      <c r="J55" s="13"/>
      <c r="K55" s="271"/>
      <c r="L55" s="271"/>
      <c r="M55" s="271"/>
      <c r="N55" s="77">
        <v>1.0900000000000001</v>
      </c>
      <c r="O55" s="79"/>
      <c r="P55" s="317"/>
    </row>
    <row r="56" spans="1:16" s="133" customFormat="1" ht="19.5">
      <c r="A56" s="392"/>
      <c r="B56" s="393" t="s">
        <v>504</v>
      </c>
      <c r="C56" s="2" t="s">
        <v>351</v>
      </c>
      <c r="D56" s="391" t="s">
        <v>352</v>
      </c>
      <c r="E56" s="14">
        <f>VLOOKUP(C56,Całość!B:H,4,0)</f>
        <v>528.46</v>
      </c>
      <c r="F56" s="73">
        <v>23</v>
      </c>
      <c r="G56" s="13">
        <f t="shared" si="11"/>
        <v>650.00580000000002</v>
      </c>
      <c r="H56" s="13"/>
      <c r="I56" s="13"/>
      <c r="J56" s="13"/>
      <c r="K56" s="271"/>
      <c r="L56" s="271"/>
      <c r="M56" s="271"/>
      <c r="N56" s="77">
        <v>0.7</v>
      </c>
      <c r="O56" s="79"/>
      <c r="P56" s="317"/>
    </row>
  </sheetData>
  <mergeCells count="2">
    <mergeCell ref="B19:G19"/>
    <mergeCell ref="B25:G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5703125" style="583" customWidth="1"/>
    <col min="2" max="2" width="13.7109375" style="583" customWidth="1"/>
    <col min="3" max="3" width="23.140625" style="532" customWidth="1"/>
    <col min="4" max="4" width="39" style="584" customWidth="1"/>
    <col min="5" max="5" width="12.140625" style="584" customWidth="1"/>
    <col min="6" max="6" width="4.42578125" style="585" customWidth="1"/>
    <col min="7" max="7" width="12.28515625" style="584" customWidth="1"/>
    <col min="8" max="8" width="11.7109375" style="532" customWidth="1"/>
    <col min="9" max="9" width="13.7109375" style="532" customWidth="1"/>
    <col min="10" max="10" width="13.5703125" style="532" customWidth="1"/>
    <col min="11" max="11" width="10" style="532" customWidth="1"/>
    <col min="12" max="12" width="12.85546875" style="531" customWidth="1"/>
    <col min="13" max="13" width="18.42578125" style="532" customWidth="1"/>
    <col min="14" max="1024" width="9.7109375" style="532" customWidth="1"/>
    <col min="1025" max="1025" width="10.28515625" customWidth="1"/>
  </cols>
  <sheetData>
    <row r="1" spans="1:14" s="491" customFormat="1" ht="15.75">
      <c r="A1" s="487" t="s">
        <v>271</v>
      </c>
      <c r="B1" s="488"/>
      <c r="C1" s="488"/>
      <c r="D1" s="488"/>
      <c r="E1" s="488"/>
      <c r="F1" s="488"/>
      <c r="G1" s="489"/>
      <c r="H1" s="488"/>
      <c r="I1" s="488"/>
      <c r="J1" s="488"/>
      <c r="K1" s="488"/>
      <c r="L1" s="490"/>
      <c r="N1" s="490"/>
    </row>
    <row r="2" spans="1:14" s="496" customFormat="1" ht="11.25">
      <c r="A2" s="492"/>
      <c r="B2" s="493"/>
      <c r="C2" s="493"/>
      <c r="D2" s="493"/>
      <c r="E2" s="493"/>
      <c r="F2" s="493"/>
      <c r="G2" s="494"/>
      <c r="H2" s="493"/>
      <c r="I2" s="493"/>
      <c r="J2" s="493"/>
      <c r="K2" s="493"/>
      <c r="L2" s="495"/>
      <c r="N2" s="495"/>
    </row>
    <row r="3" spans="1:14" s="491" customFormat="1" ht="15.75">
      <c r="A3" s="497" t="s">
        <v>456</v>
      </c>
      <c r="B3" s="497"/>
      <c r="C3" s="498"/>
      <c r="D3" s="498"/>
      <c r="E3" s="499"/>
      <c r="F3" s="499"/>
      <c r="G3" s="500"/>
      <c r="H3" s="499"/>
      <c r="I3" s="499"/>
      <c r="J3" s="499"/>
      <c r="K3" s="500"/>
      <c r="L3" s="490"/>
      <c r="N3" s="501"/>
    </row>
    <row r="4" spans="1:14" s="496" customFormat="1" ht="11.25">
      <c r="A4" s="502"/>
      <c r="B4" s="503" t="s">
        <v>1</v>
      </c>
      <c r="C4" s="504" t="s">
        <v>2</v>
      </c>
      <c r="D4" s="505" t="s">
        <v>4</v>
      </c>
      <c r="E4" s="506" t="s">
        <v>457</v>
      </c>
      <c r="F4" s="507" t="s">
        <v>365</v>
      </c>
      <c r="G4" s="506" t="s">
        <v>458</v>
      </c>
      <c r="H4" s="508" t="s">
        <v>368</v>
      </c>
      <c r="I4" s="508" t="s">
        <v>369</v>
      </c>
      <c r="J4" s="508" t="s">
        <v>370</v>
      </c>
      <c r="K4" s="508" t="s">
        <v>387</v>
      </c>
      <c r="L4" s="495"/>
    </row>
    <row r="5" spans="1:14" s="496" customFormat="1" ht="11.25">
      <c r="A5" s="502"/>
      <c r="B5" s="509"/>
      <c r="C5" s="510"/>
      <c r="D5" s="511"/>
      <c r="E5" s="512"/>
      <c r="F5" s="513"/>
      <c r="G5" s="514"/>
      <c r="H5" s="515"/>
      <c r="I5" s="515"/>
      <c r="J5" s="515"/>
      <c r="K5" s="516"/>
      <c r="L5" s="495"/>
    </row>
    <row r="6" spans="1:14" s="496" customFormat="1" ht="11.25">
      <c r="A6" s="517"/>
      <c r="B6" s="518"/>
      <c r="C6" s="504" t="s">
        <v>508</v>
      </c>
      <c r="D6" s="519" t="s">
        <v>525</v>
      </c>
      <c r="E6" s="506">
        <v>1983.74</v>
      </c>
      <c r="F6" s="507">
        <v>23</v>
      </c>
      <c r="G6" s="520">
        <f>E6*1.23</f>
        <v>2440.0001999999999</v>
      </c>
      <c r="H6" s="521">
        <v>2400</v>
      </c>
      <c r="I6" s="521">
        <v>1100</v>
      </c>
      <c r="J6" s="521">
        <v>80</v>
      </c>
      <c r="K6" s="589">
        <v>86</v>
      </c>
      <c r="L6" s="522" t="s">
        <v>568</v>
      </c>
    </row>
    <row r="7" spans="1:14">
      <c r="A7" s="523"/>
      <c r="B7" s="524"/>
      <c r="C7" s="510"/>
      <c r="D7" s="525"/>
      <c r="E7" s="526"/>
      <c r="F7" s="527"/>
      <c r="G7" s="528"/>
      <c r="H7" s="529"/>
      <c r="I7" s="529"/>
      <c r="J7" s="529"/>
      <c r="K7" s="590"/>
    </row>
    <row r="8" spans="1:14" s="536" customFormat="1" ht="15.75">
      <c r="A8" s="533" t="s">
        <v>541</v>
      </c>
      <c r="B8" s="533"/>
      <c r="C8" s="497"/>
      <c r="D8" s="497"/>
      <c r="E8" s="497"/>
      <c r="F8" s="497"/>
      <c r="G8" s="534"/>
      <c r="H8" s="497"/>
      <c r="I8" s="497"/>
      <c r="J8" s="497"/>
      <c r="K8" s="497"/>
      <c r="L8" s="535"/>
      <c r="M8" s="535"/>
    </row>
    <row r="9" spans="1:14">
      <c r="A9" s="521"/>
      <c r="B9" s="537" t="s">
        <v>1</v>
      </c>
      <c r="C9" s="504" t="s">
        <v>2</v>
      </c>
      <c r="D9" s="538" t="s">
        <v>4</v>
      </c>
      <c r="E9" s="506" t="s">
        <v>457</v>
      </c>
      <c r="F9" s="507" t="s">
        <v>365</v>
      </c>
      <c r="G9" s="506" t="s">
        <v>458</v>
      </c>
      <c r="H9" s="508" t="s">
        <v>368</v>
      </c>
      <c r="I9" s="539" t="s">
        <v>369</v>
      </c>
      <c r="J9" s="508" t="s">
        <v>370</v>
      </c>
      <c r="K9" s="591" t="s">
        <v>387</v>
      </c>
      <c r="L9" s="495"/>
      <c r="M9" s="531"/>
    </row>
    <row r="10" spans="1:14" ht="15.75" customHeight="1">
      <c r="A10" s="540" t="s">
        <v>470</v>
      </c>
      <c r="B10" s="541">
        <v>5906564002182</v>
      </c>
      <c r="C10" s="504" t="s">
        <v>509</v>
      </c>
      <c r="D10" s="542" t="s">
        <v>526</v>
      </c>
      <c r="E10" s="506">
        <v>10569.1</v>
      </c>
      <c r="F10" s="507">
        <v>23</v>
      </c>
      <c r="G10" s="520">
        <f>E10*1.23</f>
        <v>12999.993</v>
      </c>
      <c r="H10" s="543">
        <v>2440</v>
      </c>
      <c r="I10" s="508">
        <v>1780</v>
      </c>
      <c r="J10" s="530">
        <v>430</v>
      </c>
      <c r="K10" s="591">
        <v>285</v>
      </c>
      <c r="L10" s="522" t="s">
        <v>568</v>
      </c>
      <c r="M10" s="531" t="s">
        <v>578</v>
      </c>
    </row>
    <row r="11" spans="1:14" ht="22.5">
      <c r="A11" s="544"/>
      <c r="B11" s="541">
        <v>5906564002199</v>
      </c>
      <c r="C11" s="504" t="s">
        <v>510</v>
      </c>
      <c r="D11" s="542" t="s">
        <v>527</v>
      </c>
      <c r="E11" s="506">
        <v>7902.44</v>
      </c>
      <c r="F11" s="507">
        <v>23</v>
      </c>
      <c r="G11" s="520">
        <f>E11*1.23</f>
        <v>9720.0011999999988</v>
      </c>
      <c r="H11" s="543">
        <v>2440</v>
      </c>
      <c r="I11" s="508">
        <v>1780</v>
      </c>
      <c r="J11" s="530">
        <v>430</v>
      </c>
      <c r="K11" s="591">
        <v>160</v>
      </c>
      <c r="L11" s="522" t="s">
        <v>568</v>
      </c>
      <c r="M11" s="531"/>
    </row>
    <row r="12" spans="1:14" ht="15" customHeight="1">
      <c r="A12" s="545" t="s">
        <v>554</v>
      </c>
      <c r="B12" s="541">
        <v>5906564002205</v>
      </c>
      <c r="C12" s="504" t="s">
        <v>511</v>
      </c>
      <c r="D12" s="542" t="s">
        <v>528</v>
      </c>
      <c r="E12" s="506">
        <v>12951.22</v>
      </c>
      <c r="F12" s="507">
        <v>23</v>
      </c>
      <c r="G12" s="520">
        <f>E12*1.23</f>
        <v>15930.000599999999</v>
      </c>
      <c r="H12" s="543">
        <v>2440</v>
      </c>
      <c r="I12" s="508">
        <v>1780</v>
      </c>
      <c r="J12" s="530">
        <v>430</v>
      </c>
      <c r="K12" s="591">
        <v>358</v>
      </c>
      <c r="L12" s="522" t="s">
        <v>568</v>
      </c>
      <c r="M12" s="531" t="s">
        <v>578</v>
      </c>
      <c r="N12" s="531"/>
    </row>
    <row r="13" spans="1:14" s="496" customFormat="1" ht="22.5">
      <c r="A13" s="546"/>
      <c r="B13" s="541">
        <v>5906564002212</v>
      </c>
      <c r="C13" s="504" t="s">
        <v>512</v>
      </c>
      <c r="D13" s="542" t="s">
        <v>529</v>
      </c>
      <c r="E13" s="506">
        <v>10162.6</v>
      </c>
      <c r="F13" s="507">
        <v>23</v>
      </c>
      <c r="G13" s="520">
        <f>E13*1.23</f>
        <v>12499.998</v>
      </c>
      <c r="H13" s="543">
        <v>2440</v>
      </c>
      <c r="I13" s="521">
        <v>1780</v>
      </c>
      <c r="J13" s="516">
        <v>430</v>
      </c>
      <c r="K13" s="589">
        <v>203</v>
      </c>
      <c r="L13" s="522" t="s">
        <v>568</v>
      </c>
      <c r="M13" s="531"/>
    </row>
    <row r="14" spans="1:14" s="496" customFormat="1" ht="11.25">
      <c r="A14" s="547" t="s">
        <v>471</v>
      </c>
      <c r="B14" s="515"/>
      <c r="C14" s="510"/>
      <c r="D14" s="515"/>
      <c r="E14" s="515"/>
      <c r="F14" s="515"/>
      <c r="G14" s="516"/>
      <c r="H14" s="515"/>
      <c r="I14" s="548"/>
      <c r="J14" s="515"/>
      <c r="K14" s="592"/>
      <c r="L14" s="495"/>
      <c r="M14" s="531"/>
    </row>
    <row r="15" spans="1:14" s="551" customFormat="1" ht="11.25">
      <c r="A15" s="549"/>
      <c r="B15" s="549"/>
      <c r="C15" s="549"/>
      <c r="D15" s="549"/>
      <c r="E15" s="549"/>
      <c r="F15" s="549"/>
      <c r="G15" s="549"/>
      <c r="H15" s="549"/>
      <c r="I15" s="549"/>
      <c r="J15" s="549"/>
      <c r="K15" s="593"/>
      <c r="L15" s="550"/>
    </row>
    <row r="16" spans="1:14" s="536" customFormat="1" ht="15.75">
      <c r="A16" s="552" t="s">
        <v>575</v>
      </c>
      <c r="B16" s="553"/>
      <c r="C16" s="554"/>
      <c r="D16" s="554"/>
      <c r="E16" s="555"/>
      <c r="F16" s="555"/>
      <c r="G16" s="555"/>
      <c r="H16" s="555"/>
      <c r="I16" s="555"/>
      <c r="J16" s="555"/>
      <c r="K16" s="555"/>
      <c r="L16" s="535"/>
    </row>
    <row r="17" spans="1:13" s="496" customFormat="1" ht="11.25">
      <c r="A17" s="537"/>
      <c r="B17" s="537" t="s">
        <v>1</v>
      </c>
      <c r="C17" s="504" t="s">
        <v>2</v>
      </c>
      <c r="D17" s="556" t="s">
        <v>4</v>
      </c>
      <c r="E17" s="506" t="s">
        <v>457</v>
      </c>
      <c r="F17" s="507" t="s">
        <v>365</v>
      </c>
      <c r="G17" s="506" t="s">
        <v>458</v>
      </c>
      <c r="H17" s="508" t="s">
        <v>368</v>
      </c>
      <c r="I17" s="508" t="s">
        <v>369</v>
      </c>
      <c r="J17" s="508" t="s">
        <v>370</v>
      </c>
      <c r="K17" s="591" t="s">
        <v>387</v>
      </c>
      <c r="L17" s="495"/>
    </row>
    <row r="18" spans="1:13" s="496" customFormat="1" ht="11.25">
      <c r="A18" s="537"/>
      <c r="B18" s="557"/>
      <c r="C18" s="504"/>
      <c r="D18" s="521"/>
      <c r="E18" s="521"/>
      <c r="F18" s="521"/>
      <c r="G18" s="521"/>
      <c r="H18" s="521"/>
      <c r="I18" s="521"/>
      <c r="J18" s="521"/>
      <c r="K18" s="589"/>
      <c r="L18" s="495"/>
    </row>
    <row r="19" spans="1:13">
      <c r="A19" s="537"/>
      <c r="B19" s="537">
        <v>5906564002229</v>
      </c>
      <c r="C19" s="558" t="s">
        <v>513</v>
      </c>
      <c r="D19" s="559" t="s">
        <v>530</v>
      </c>
      <c r="E19" s="506">
        <v>547.16</v>
      </c>
      <c r="F19" s="507">
        <v>23</v>
      </c>
      <c r="G19" s="520">
        <f>E19*1.23</f>
        <v>673.0068</v>
      </c>
      <c r="H19" s="521">
        <v>2290</v>
      </c>
      <c r="I19" s="521">
        <v>130</v>
      </c>
      <c r="J19" s="521">
        <v>160</v>
      </c>
      <c r="K19" s="589">
        <v>7</v>
      </c>
      <c r="L19" s="522" t="s">
        <v>568</v>
      </c>
      <c r="M19" s="532" t="s">
        <v>579</v>
      </c>
    </row>
    <row r="20" spans="1:13" s="496" customFormat="1" ht="11.25">
      <c r="A20" s="537"/>
      <c r="B20" s="537">
        <v>5906564002236</v>
      </c>
      <c r="C20" s="558" t="s">
        <v>514</v>
      </c>
      <c r="D20" s="559" t="s">
        <v>531</v>
      </c>
      <c r="E20" s="506">
        <v>688.62</v>
      </c>
      <c r="F20" s="507">
        <v>23</v>
      </c>
      <c r="G20" s="520">
        <f>E20*1.23</f>
        <v>847.00260000000003</v>
      </c>
      <c r="H20" s="521">
        <v>1710</v>
      </c>
      <c r="I20" s="521">
        <v>200</v>
      </c>
      <c r="J20" s="521">
        <v>130</v>
      </c>
      <c r="K20" s="589">
        <v>11</v>
      </c>
      <c r="L20" s="522" t="s">
        <v>568</v>
      </c>
      <c r="M20" s="532" t="s">
        <v>580</v>
      </c>
    </row>
    <row r="21" spans="1:13" s="496" customFormat="1" ht="11.25">
      <c r="A21" s="537"/>
      <c r="B21" s="537">
        <v>5906564002243</v>
      </c>
      <c r="C21" s="558" t="s">
        <v>515</v>
      </c>
      <c r="D21" s="559" t="s">
        <v>532</v>
      </c>
      <c r="E21" s="506">
        <v>434.15</v>
      </c>
      <c r="F21" s="507">
        <v>23</v>
      </c>
      <c r="G21" s="520">
        <f>E21*1.23</f>
        <v>534.00450000000001</v>
      </c>
      <c r="H21" s="521">
        <v>1150</v>
      </c>
      <c r="I21" s="521">
        <v>130</v>
      </c>
      <c r="J21" s="521">
        <v>160</v>
      </c>
      <c r="K21" s="589">
        <v>3.4</v>
      </c>
      <c r="L21" s="522" t="s">
        <v>568</v>
      </c>
      <c r="M21" s="532" t="s">
        <v>581</v>
      </c>
    </row>
    <row r="22" spans="1:13" s="496" customFormat="1" ht="11.25">
      <c r="A22" s="537"/>
      <c r="B22" s="560"/>
      <c r="C22" s="504"/>
      <c r="D22" s="561"/>
      <c r="E22" s="506"/>
      <c r="F22" s="507"/>
      <c r="G22" s="520"/>
      <c r="H22" s="521"/>
      <c r="I22" s="521"/>
      <c r="J22" s="521"/>
      <c r="K22" s="589"/>
      <c r="L22" s="522" t="s">
        <v>568</v>
      </c>
      <c r="M22" s="532"/>
    </row>
    <row r="23" spans="1:13" s="496" customFormat="1" ht="22.5">
      <c r="A23" s="537"/>
      <c r="B23" s="560">
        <v>5906564002250</v>
      </c>
      <c r="C23" s="504" t="s">
        <v>516</v>
      </c>
      <c r="D23" s="542" t="s">
        <v>533</v>
      </c>
      <c r="E23" s="506">
        <v>547.16</v>
      </c>
      <c r="F23" s="507">
        <v>23</v>
      </c>
      <c r="G23" s="520">
        <f>E23*1.23</f>
        <v>673.0068</v>
      </c>
      <c r="H23" s="521">
        <v>2290</v>
      </c>
      <c r="I23" s="521">
        <v>130</v>
      </c>
      <c r="J23" s="521">
        <v>160</v>
      </c>
      <c r="K23" s="589">
        <v>10</v>
      </c>
      <c r="L23" s="522" t="s">
        <v>568</v>
      </c>
      <c r="M23" s="532" t="s">
        <v>582</v>
      </c>
    </row>
    <row r="24" spans="1:13" s="496" customFormat="1" ht="22.5">
      <c r="A24" s="537"/>
      <c r="B24" s="560">
        <v>5906564002267</v>
      </c>
      <c r="C24" s="504" t="s">
        <v>517</v>
      </c>
      <c r="D24" s="542" t="s">
        <v>534</v>
      </c>
      <c r="E24" s="506">
        <v>688.62</v>
      </c>
      <c r="F24" s="507">
        <v>23</v>
      </c>
      <c r="G24" s="520">
        <f>E24*1.23</f>
        <v>847.00260000000003</v>
      </c>
      <c r="H24" s="521">
        <v>1710</v>
      </c>
      <c r="I24" s="521">
        <v>130</v>
      </c>
      <c r="J24" s="521">
        <v>200</v>
      </c>
      <c r="K24" s="589">
        <v>12.5</v>
      </c>
      <c r="L24" s="522" t="s">
        <v>568</v>
      </c>
      <c r="M24" s="532" t="s">
        <v>583</v>
      </c>
    </row>
    <row r="25" spans="1:13" s="496" customFormat="1" ht="11.25">
      <c r="A25" s="537"/>
      <c r="B25" s="560">
        <v>5906564002274</v>
      </c>
      <c r="C25" s="504" t="s">
        <v>518</v>
      </c>
      <c r="D25" s="559" t="s">
        <v>535</v>
      </c>
      <c r="E25" s="506">
        <v>434.15</v>
      </c>
      <c r="F25" s="507">
        <v>23</v>
      </c>
      <c r="G25" s="520">
        <f>E25*1.23</f>
        <v>534.00450000000001</v>
      </c>
      <c r="H25" s="521">
        <v>1150</v>
      </c>
      <c r="I25" s="521">
        <v>130</v>
      </c>
      <c r="J25" s="521">
        <v>160</v>
      </c>
      <c r="K25" s="589">
        <v>5</v>
      </c>
      <c r="L25" s="522" t="s">
        <v>568</v>
      </c>
      <c r="M25" s="532" t="s">
        <v>584</v>
      </c>
    </row>
    <row r="26" spans="1:13" s="496" customFormat="1" ht="11.25">
      <c r="A26" s="537"/>
      <c r="B26" s="560"/>
      <c r="C26" s="504"/>
      <c r="D26" s="561"/>
      <c r="E26" s="506"/>
      <c r="F26" s="507"/>
      <c r="G26" s="520"/>
      <c r="H26" s="521"/>
      <c r="I26" s="521"/>
      <c r="J26" s="521"/>
      <c r="K26" s="589"/>
      <c r="L26" s="522" t="s">
        <v>568</v>
      </c>
      <c r="M26" s="532"/>
    </row>
    <row r="27" spans="1:13" s="496" customFormat="1" ht="11.25">
      <c r="A27" s="537"/>
      <c r="B27" s="560">
        <v>5906564002281</v>
      </c>
      <c r="C27" s="504" t="s">
        <v>519</v>
      </c>
      <c r="D27" s="559" t="s">
        <v>536</v>
      </c>
      <c r="E27" s="506">
        <v>991.06</v>
      </c>
      <c r="F27" s="507">
        <v>23</v>
      </c>
      <c r="G27" s="520">
        <f>E27*1.23</f>
        <v>1219.0038</v>
      </c>
      <c r="H27" s="521">
        <v>2290</v>
      </c>
      <c r="I27" s="521">
        <v>200</v>
      </c>
      <c r="J27" s="521">
        <v>200</v>
      </c>
      <c r="K27" s="589">
        <v>16</v>
      </c>
      <c r="L27" s="522" t="s">
        <v>568</v>
      </c>
      <c r="M27" s="532" t="s">
        <v>585</v>
      </c>
    </row>
    <row r="28" spans="1:13" s="496" customFormat="1" ht="11.25">
      <c r="A28" s="537"/>
      <c r="B28" s="560">
        <v>5906564002298</v>
      </c>
      <c r="C28" s="504" t="s">
        <v>520</v>
      </c>
      <c r="D28" s="559" t="s">
        <v>537</v>
      </c>
      <c r="E28" s="506">
        <v>1230.9000000000001</v>
      </c>
      <c r="F28" s="507">
        <v>23</v>
      </c>
      <c r="G28" s="520">
        <f>E28*1.23</f>
        <v>1514.0070000000001</v>
      </c>
      <c r="H28" s="521">
        <v>1710</v>
      </c>
      <c r="I28" s="521">
        <v>300</v>
      </c>
      <c r="J28" s="521">
        <v>300</v>
      </c>
      <c r="K28" s="589">
        <v>22</v>
      </c>
      <c r="L28" s="522" t="s">
        <v>568</v>
      </c>
      <c r="M28" s="532" t="s">
        <v>586</v>
      </c>
    </row>
    <row r="29" spans="1:13" s="496" customFormat="1" ht="11.25">
      <c r="A29" s="537"/>
      <c r="B29" s="560">
        <v>5906564002304</v>
      </c>
      <c r="C29" s="504" t="s">
        <v>521</v>
      </c>
      <c r="D29" s="559" t="s">
        <v>538</v>
      </c>
      <c r="E29" s="506">
        <v>735.77</v>
      </c>
      <c r="F29" s="507">
        <v>23</v>
      </c>
      <c r="G29" s="520">
        <f>E29*1.23</f>
        <v>904.99709999999993</v>
      </c>
      <c r="H29" s="521">
        <v>1150</v>
      </c>
      <c r="I29" s="521">
        <v>200</v>
      </c>
      <c r="J29" s="521">
        <v>200</v>
      </c>
      <c r="K29" s="589">
        <v>10</v>
      </c>
      <c r="L29" s="522" t="s">
        <v>568</v>
      </c>
      <c r="M29" s="532" t="s">
        <v>587</v>
      </c>
    </row>
    <row r="30" spans="1:13">
      <c r="A30" s="562"/>
      <c r="B30" s="563"/>
      <c r="C30" s="510"/>
      <c r="D30" s="515"/>
      <c r="E30" s="515"/>
      <c r="F30" s="515"/>
      <c r="G30" s="515"/>
      <c r="H30" s="529"/>
      <c r="I30" s="529"/>
      <c r="J30" s="529"/>
      <c r="K30" s="590"/>
    </row>
    <row r="31" spans="1:13" s="536" customFormat="1" ht="15.75">
      <c r="A31" s="533" t="s">
        <v>576</v>
      </c>
      <c r="B31" s="533"/>
      <c r="C31" s="498"/>
      <c r="D31" s="498"/>
      <c r="E31" s="499"/>
      <c r="F31" s="499"/>
      <c r="G31" s="500"/>
      <c r="H31" s="499"/>
      <c r="I31" s="499"/>
      <c r="J31" s="499"/>
      <c r="K31" s="499"/>
      <c r="L31" s="535"/>
    </row>
    <row r="32" spans="1:13">
      <c r="A32" s="502"/>
      <c r="B32" s="537" t="s">
        <v>1</v>
      </c>
      <c r="C32" s="504" t="s">
        <v>2</v>
      </c>
      <c r="D32" s="505" t="s">
        <v>4</v>
      </c>
      <c r="E32" s="506" t="s">
        <v>457</v>
      </c>
      <c r="F32" s="507" t="s">
        <v>365</v>
      </c>
      <c r="G32" s="506" t="s">
        <v>458</v>
      </c>
      <c r="H32" s="508" t="s">
        <v>368</v>
      </c>
      <c r="I32" s="508" t="s">
        <v>369</v>
      </c>
      <c r="J32" s="508" t="s">
        <v>370</v>
      </c>
      <c r="K32" s="591" t="s">
        <v>387</v>
      </c>
      <c r="L32" s="495"/>
    </row>
    <row r="33" spans="1:14">
      <c r="A33" s="502"/>
      <c r="B33" s="560">
        <v>5906564002311</v>
      </c>
      <c r="C33" s="504" t="s">
        <v>588</v>
      </c>
      <c r="D33" s="538" t="s">
        <v>539</v>
      </c>
      <c r="E33" s="506">
        <v>471.54</v>
      </c>
      <c r="F33" s="507">
        <v>23</v>
      </c>
      <c r="G33" s="520">
        <f>E33*1.23</f>
        <v>579.99419999999998</v>
      </c>
      <c r="H33" s="508">
        <v>220</v>
      </c>
      <c r="I33" s="508">
        <v>80</v>
      </c>
      <c r="J33" s="508">
        <v>190</v>
      </c>
      <c r="K33" s="591">
        <v>2</v>
      </c>
      <c r="L33" s="495"/>
    </row>
    <row r="34" spans="1:14">
      <c r="A34" s="502"/>
      <c r="B34" s="560">
        <v>5906564002328</v>
      </c>
      <c r="C34" s="504" t="s">
        <v>589</v>
      </c>
      <c r="D34" s="538" t="s">
        <v>577</v>
      </c>
      <c r="E34" s="506">
        <v>620.32000000000005</v>
      </c>
      <c r="F34" s="507">
        <v>23</v>
      </c>
      <c r="G34" s="520">
        <f>E34*1.23</f>
        <v>762.99360000000001</v>
      </c>
      <c r="H34" s="508">
        <v>220</v>
      </c>
      <c r="I34" s="508">
        <v>80</v>
      </c>
      <c r="J34" s="508">
        <v>190</v>
      </c>
      <c r="K34" s="591">
        <v>2</v>
      </c>
      <c r="L34" s="495"/>
      <c r="N34" s="496"/>
    </row>
    <row r="35" spans="1:14" ht="22.5">
      <c r="A35" s="502"/>
      <c r="B35" s="560">
        <v>5906564002335</v>
      </c>
      <c r="C35" s="504" t="s">
        <v>524</v>
      </c>
      <c r="D35" s="538" t="s">
        <v>540</v>
      </c>
      <c r="E35" s="506">
        <v>208.94</v>
      </c>
      <c r="F35" s="507">
        <v>23</v>
      </c>
      <c r="G35" s="520">
        <f>E35*1.23</f>
        <v>256.99619999999999</v>
      </c>
      <c r="H35" s="508">
        <v>230</v>
      </c>
      <c r="I35" s="508">
        <v>80</v>
      </c>
      <c r="J35" s="508">
        <v>120</v>
      </c>
      <c r="K35" s="591">
        <v>1</v>
      </c>
      <c r="L35" s="495"/>
      <c r="N35" s="496"/>
    </row>
    <row r="36" spans="1:14">
      <c r="A36" s="564"/>
      <c r="B36" s="565"/>
      <c r="C36" s="510"/>
      <c r="D36" s="566"/>
      <c r="E36" s="567"/>
      <c r="F36" s="568"/>
      <c r="G36" s="569"/>
      <c r="H36" s="529"/>
      <c r="I36" s="529"/>
      <c r="J36" s="529"/>
      <c r="K36" s="590"/>
    </row>
    <row r="37" spans="1:14" s="536" customFormat="1" ht="15.75">
      <c r="A37" s="533" t="s">
        <v>459</v>
      </c>
      <c r="B37" s="533"/>
      <c r="C37" s="570"/>
      <c r="D37" s="570"/>
      <c r="E37" s="571"/>
      <c r="F37" s="572"/>
      <c r="G37" s="573"/>
      <c r="H37" s="572"/>
      <c r="I37" s="572"/>
      <c r="J37" s="572"/>
      <c r="K37" s="572"/>
      <c r="L37" s="535"/>
    </row>
    <row r="38" spans="1:14">
      <c r="A38" s="574"/>
      <c r="B38" s="502" t="s">
        <v>1</v>
      </c>
      <c r="C38" s="504" t="s">
        <v>2</v>
      </c>
      <c r="D38" s="575" t="s">
        <v>4</v>
      </c>
      <c r="E38" s="576" t="s">
        <v>457</v>
      </c>
      <c r="F38" s="577" t="s">
        <v>365</v>
      </c>
      <c r="G38" s="576" t="s">
        <v>458</v>
      </c>
      <c r="H38" s="508" t="s">
        <v>368</v>
      </c>
      <c r="I38" s="508" t="s">
        <v>369</v>
      </c>
      <c r="J38" s="508" t="s">
        <v>370</v>
      </c>
      <c r="K38" s="591" t="s">
        <v>387</v>
      </c>
      <c r="L38" s="495"/>
    </row>
    <row r="39" spans="1:14">
      <c r="A39" s="574"/>
      <c r="B39" s="541">
        <v>5906564131226</v>
      </c>
      <c r="C39" s="561" t="s">
        <v>272</v>
      </c>
      <c r="D39" s="578" t="s">
        <v>460</v>
      </c>
      <c r="E39" s="506">
        <v>124.39</v>
      </c>
      <c r="F39" s="507">
        <v>23</v>
      </c>
      <c r="G39" s="520">
        <f t="shared" ref="G39:G50" si="0">E39*1.23</f>
        <v>152.99969999999999</v>
      </c>
      <c r="H39" s="508">
        <v>80</v>
      </c>
      <c r="I39" s="508">
        <v>230</v>
      </c>
      <c r="J39" s="508">
        <v>120</v>
      </c>
      <c r="K39" s="591">
        <v>1</v>
      </c>
      <c r="L39" s="495"/>
    </row>
    <row r="40" spans="1:14">
      <c r="A40" s="574"/>
      <c r="B40" s="541">
        <v>5906564131233</v>
      </c>
      <c r="C40" s="561" t="s">
        <v>274</v>
      </c>
      <c r="D40" s="578" t="s">
        <v>461</v>
      </c>
      <c r="E40" s="506">
        <v>78.05</v>
      </c>
      <c r="F40" s="507">
        <v>23</v>
      </c>
      <c r="G40" s="520">
        <f t="shared" si="0"/>
        <v>96.001499999999993</v>
      </c>
      <c r="H40" s="508">
        <v>80</v>
      </c>
      <c r="I40" s="508">
        <v>230</v>
      </c>
      <c r="J40" s="508">
        <v>120</v>
      </c>
      <c r="K40" s="591">
        <v>1</v>
      </c>
      <c r="L40" s="495"/>
    </row>
    <row r="41" spans="1:14">
      <c r="A41" s="574"/>
      <c r="B41" s="541">
        <v>5906564131899</v>
      </c>
      <c r="C41" s="504" t="s">
        <v>276</v>
      </c>
      <c r="D41" s="578" t="s">
        <v>462</v>
      </c>
      <c r="E41" s="506">
        <v>2378.86</v>
      </c>
      <c r="F41" s="507">
        <v>23</v>
      </c>
      <c r="G41" s="520">
        <f t="shared" si="0"/>
        <v>2925.9978000000001</v>
      </c>
      <c r="H41" s="508">
        <v>200</v>
      </c>
      <c r="I41" s="508">
        <v>460</v>
      </c>
      <c r="J41" s="508">
        <v>340</v>
      </c>
      <c r="K41" s="591">
        <v>7</v>
      </c>
      <c r="L41" s="495"/>
      <c r="N41" s="496"/>
    </row>
    <row r="42" spans="1:14">
      <c r="A42" s="574"/>
      <c r="B42" s="541">
        <v>5906564131905</v>
      </c>
      <c r="C42" s="504" t="s">
        <v>278</v>
      </c>
      <c r="D42" s="578" t="s">
        <v>463</v>
      </c>
      <c r="E42" s="506">
        <v>2378.86</v>
      </c>
      <c r="F42" s="507">
        <v>23</v>
      </c>
      <c r="G42" s="520">
        <f t="shared" si="0"/>
        <v>2925.9978000000001</v>
      </c>
      <c r="H42" s="508">
        <v>200</v>
      </c>
      <c r="I42" s="508">
        <v>460</v>
      </c>
      <c r="J42" s="508">
        <v>340</v>
      </c>
      <c r="K42" s="591">
        <v>7</v>
      </c>
      <c r="L42" s="495"/>
      <c r="N42" s="496"/>
    </row>
    <row r="43" spans="1:14">
      <c r="A43" s="574"/>
      <c r="B43" s="541">
        <v>5906564131325</v>
      </c>
      <c r="C43" s="504" t="s">
        <v>280</v>
      </c>
      <c r="D43" s="579" t="s">
        <v>464</v>
      </c>
      <c r="E43" s="506">
        <v>238.21</v>
      </c>
      <c r="F43" s="507">
        <v>23</v>
      </c>
      <c r="G43" s="520">
        <f t="shared" si="0"/>
        <v>292.99830000000003</v>
      </c>
      <c r="H43" s="508">
        <v>280</v>
      </c>
      <c r="I43" s="508">
        <v>420</v>
      </c>
      <c r="J43" s="508">
        <v>280</v>
      </c>
      <c r="K43" s="591">
        <v>4</v>
      </c>
      <c r="L43" s="495"/>
      <c r="N43" s="496"/>
    </row>
    <row r="44" spans="1:14">
      <c r="A44" s="574"/>
      <c r="B44" s="541">
        <v>5906564131332</v>
      </c>
      <c r="C44" s="504" t="s">
        <v>282</v>
      </c>
      <c r="D44" s="579" t="s">
        <v>465</v>
      </c>
      <c r="E44" s="506">
        <v>259.33999999999997</v>
      </c>
      <c r="F44" s="507">
        <v>23</v>
      </c>
      <c r="G44" s="520">
        <f t="shared" si="0"/>
        <v>318.98819999999995</v>
      </c>
      <c r="H44" s="508">
        <v>300</v>
      </c>
      <c r="I44" s="508">
        <v>450</v>
      </c>
      <c r="J44" s="508">
        <v>300</v>
      </c>
      <c r="K44" s="591">
        <v>6</v>
      </c>
      <c r="L44" s="495"/>
      <c r="N44" s="496"/>
    </row>
    <row r="45" spans="1:14">
      <c r="A45" s="574"/>
      <c r="B45" s="541"/>
      <c r="C45" s="504"/>
      <c r="D45" s="579"/>
      <c r="E45" s="506"/>
      <c r="F45" s="507"/>
      <c r="G45" s="520"/>
      <c r="H45" s="508"/>
      <c r="I45" s="508"/>
      <c r="J45" s="508"/>
      <c r="K45" s="591"/>
      <c r="L45" s="495"/>
      <c r="N45" s="496"/>
    </row>
    <row r="46" spans="1:14" ht="19.5">
      <c r="A46" s="574"/>
      <c r="B46" s="560">
        <v>5906564131356</v>
      </c>
      <c r="C46" s="504" t="s">
        <v>286</v>
      </c>
      <c r="D46" s="580" t="s">
        <v>466</v>
      </c>
      <c r="E46" s="506">
        <v>208.94</v>
      </c>
      <c r="F46" s="507">
        <v>23</v>
      </c>
      <c r="G46" s="520">
        <f t="shared" si="0"/>
        <v>256.99619999999999</v>
      </c>
      <c r="H46" s="508">
        <v>80</v>
      </c>
      <c r="I46" s="508">
        <v>230</v>
      </c>
      <c r="J46" s="508">
        <v>120</v>
      </c>
      <c r="K46" s="591">
        <v>2</v>
      </c>
      <c r="L46" s="495"/>
      <c r="N46" s="496"/>
    </row>
    <row r="47" spans="1:14">
      <c r="A47" s="574"/>
      <c r="B47" s="541">
        <v>5900986250190</v>
      </c>
      <c r="C47" s="504" t="s">
        <v>288</v>
      </c>
      <c r="D47" s="579" t="s">
        <v>467</v>
      </c>
      <c r="E47" s="506">
        <v>617.89</v>
      </c>
      <c r="F47" s="507">
        <v>23</v>
      </c>
      <c r="G47" s="520">
        <f t="shared" si="0"/>
        <v>760.00469999999996</v>
      </c>
      <c r="H47" s="508">
        <v>370</v>
      </c>
      <c r="I47" s="508">
        <v>270</v>
      </c>
      <c r="J47" s="508">
        <v>240</v>
      </c>
      <c r="K47" s="591">
        <v>21</v>
      </c>
      <c r="L47" s="495"/>
      <c r="N47" s="496"/>
    </row>
    <row r="48" spans="1:14" ht="22.5">
      <c r="A48" s="574"/>
      <c r="B48" s="541">
        <v>5906564131929</v>
      </c>
      <c r="C48" s="561" t="s">
        <v>290</v>
      </c>
      <c r="D48" s="581" t="s">
        <v>291</v>
      </c>
      <c r="E48" s="506">
        <v>620.32000000000005</v>
      </c>
      <c r="F48" s="507">
        <v>23</v>
      </c>
      <c r="G48" s="520">
        <f t="shared" si="0"/>
        <v>762.99360000000001</v>
      </c>
      <c r="H48" s="508">
        <v>210</v>
      </c>
      <c r="I48" s="508">
        <v>220</v>
      </c>
      <c r="J48" s="508">
        <v>190</v>
      </c>
      <c r="K48" s="591">
        <v>2</v>
      </c>
      <c r="L48" s="495"/>
      <c r="N48" s="496"/>
    </row>
    <row r="49" spans="1:12" ht="29.25">
      <c r="A49" s="574"/>
      <c r="B49" s="541">
        <v>5906564131516</v>
      </c>
      <c r="C49" s="504" t="s">
        <v>292</v>
      </c>
      <c r="D49" s="582" t="s">
        <v>468</v>
      </c>
      <c r="E49" s="506">
        <v>47.96</v>
      </c>
      <c r="F49" s="507">
        <v>23</v>
      </c>
      <c r="G49" s="520">
        <f t="shared" si="0"/>
        <v>58.9908</v>
      </c>
      <c r="H49" s="508">
        <v>80</v>
      </c>
      <c r="I49" s="508">
        <v>230</v>
      </c>
      <c r="J49" s="508">
        <v>120</v>
      </c>
      <c r="K49" s="591">
        <v>2</v>
      </c>
      <c r="L49" s="495"/>
    </row>
    <row r="50" spans="1:12" ht="29.25">
      <c r="A50" s="523"/>
      <c r="B50" s="541">
        <v>5906564131523</v>
      </c>
      <c r="C50" s="504" t="s">
        <v>294</v>
      </c>
      <c r="D50" s="582" t="s">
        <v>469</v>
      </c>
      <c r="E50" s="506">
        <v>47.96</v>
      </c>
      <c r="F50" s="507">
        <v>23</v>
      </c>
      <c r="G50" s="520">
        <f t="shared" si="0"/>
        <v>58.9908</v>
      </c>
      <c r="H50" s="508">
        <v>130</v>
      </c>
      <c r="I50" s="508">
        <v>540</v>
      </c>
      <c r="J50" s="508">
        <v>130</v>
      </c>
      <c r="K50" s="591">
        <v>2</v>
      </c>
      <c r="L50" s="495"/>
    </row>
    <row r="51" spans="1:12">
      <c r="K51" s="594"/>
    </row>
    <row r="52" spans="1:12">
      <c r="K52" s="594"/>
    </row>
    <row r="53" spans="1:12">
      <c r="K53" s="594"/>
    </row>
    <row r="54" spans="1:12">
      <c r="K54" s="594"/>
    </row>
    <row r="55" spans="1:12">
      <c r="K55" s="594"/>
    </row>
    <row r="56" spans="1:12">
      <c r="K56" s="594"/>
    </row>
    <row r="57" spans="1:12">
      <c r="K57" s="594"/>
    </row>
    <row r="58" spans="1:12">
      <c r="K58" s="594"/>
    </row>
    <row r="59" spans="1:12">
      <c r="K59" s="594"/>
    </row>
    <row r="60" spans="1:12">
      <c r="K60" s="594"/>
    </row>
    <row r="61" spans="1:12">
      <c r="K61" s="594"/>
    </row>
    <row r="62" spans="1:12">
      <c r="K62" s="594"/>
    </row>
    <row r="63" spans="1:12">
      <c r="K63" s="59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8" sqref="A8"/>
    </sheetView>
  </sheetViews>
  <sheetFormatPr defaultRowHeight="11.25"/>
  <cols>
    <col min="1" max="1" width="12.85546875" style="279" customWidth="1"/>
    <col min="2" max="2" width="13.140625" style="279" customWidth="1"/>
    <col min="3" max="3" width="21.7109375" style="279" customWidth="1"/>
    <col min="4" max="4" width="37.42578125" style="279" bestFit="1" customWidth="1"/>
    <col min="5" max="5" width="11.42578125" style="279" customWidth="1"/>
    <col min="6" max="6" width="4.140625" style="279" customWidth="1"/>
    <col min="7" max="8" width="11.5703125" style="279" customWidth="1"/>
    <col min="9" max="9" width="11" style="279" bestFit="1" customWidth="1"/>
    <col min="10" max="10" width="12.85546875" style="279" bestFit="1" customWidth="1"/>
    <col min="11" max="11" width="12.7109375" style="279" bestFit="1" customWidth="1"/>
    <col min="12" max="12" width="9.42578125" style="279" bestFit="1" customWidth="1"/>
    <col min="13" max="13" width="10.42578125" style="279" bestFit="1" customWidth="1"/>
    <col min="14" max="16384" width="9.140625" style="279"/>
  </cols>
  <sheetData>
    <row r="1" spans="1:13" s="312" customFormat="1" ht="15.75">
      <c r="A1" s="423" t="s">
        <v>268</v>
      </c>
      <c r="B1" s="424"/>
      <c r="C1" s="424"/>
      <c r="D1" s="424"/>
      <c r="E1" s="424"/>
      <c r="F1" s="424"/>
      <c r="G1" s="424"/>
      <c r="H1" s="425"/>
      <c r="I1" s="311"/>
      <c r="J1" s="311"/>
      <c r="K1" s="311"/>
      <c r="L1" s="311"/>
      <c r="M1" s="311"/>
    </row>
    <row r="2" spans="1:13">
      <c r="A2" s="23"/>
      <c r="B2" s="9" t="s">
        <v>1</v>
      </c>
      <c r="C2" s="213" t="s">
        <v>2</v>
      </c>
      <c r="D2" s="14" t="s">
        <v>4</v>
      </c>
      <c r="E2" s="14" t="s">
        <v>5</v>
      </c>
      <c r="F2" s="73" t="s">
        <v>365</v>
      </c>
      <c r="G2" s="14" t="s">
        <v>6</v>
      </c>
      <c r="H2" s="14" t="s">
        <v>367</v>
      </c>
      <c r="I2" s="77" t="s">
        <v>368</v>
      </c>
      <c r="J2" s="77" t="s">
        <v>417</v>
      </c>
      <c r="K2" s="77" t="s">
        <v>370</v>
      </c>
      <c r="L2" s="77" t="s">
        <v>387</v>
      </c>
      <c r="M2" s="77" t="s">
        <v>372</v>
      </c>
    </row>
    <row r="3" spans="1:13" ht="51.75" customHeight="1">
      <c r="A3" s="427"/>
      <c r="B3" s="196">
        <v>5906564220142</v>
      </c>
      <c r="C3" s="10" t="s">
        <v>269</v>
      </c>
      <c r="D3" s="426" t="s">
        <v>270</v>
      </c>
      <c r="E3" s="14">
        <f>VLOOKUP(C3,Całość!B:H,4,0)</f>
        <v>9666.67</v>
      </c>
      <c r="F3" s="73">
        <v>22</v>
      </c>
      <c r="G3" s="13">
        <f>E3*1.23</f>
        <v>11890.0041</v>
      </c>
      <c r="H3" s="13" t="s">
        <v>455</v>
      </c>
      <c r="I3" s="77">
        <v>190</v>
      </c>
      <c r="J3" s="77">
        <v>800</v>
      </c>
      <c r="K3" s="77">
        <v>800</v>
      </c>
      <c r="L3" s="77">
        <v>190</v>
      </c>
      <c r="M3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3" sqref="E3"/>
    </sheetView>
  </sheetViews>
  <sheetFormatPr defaultRowHeight="11.25"/>
  <cols>
    <col min="1" max="2" width="12.85546875" style="122" customWidth="1"/>
    <col min="3" max="3" width="25.140625" style="81" customWidth="1"/>
    <col min="4" max="4" width="25.85546875" style="51" customWidth="1"/>
    <col min="5" max="5" width="11.42578125" style="51" customWidth="1"/>
    <col min="6" max="6" width="4.140625" style="54" customWidth="1"/>
    <col min="7" max="7" width="11.5703125" style="51" customWidth="1"/>
    <col min="8" max="8" width="11" style="81" bestFit="1" customWidth="1"/>
    <col min="9" max="9" width="12.85546875" style="81" bestFit="1" customWidth="1"/>
    <col min="10" max="10" width="12.7109375" style="81" bestFit="1" customWidth="1"/>
    <col min="11" max="11" width="9.42578125" style="81" bestFit="1" customWidth="1"/>
    <col min="12" max="12" width="10" style="81" customWidth="1"/>
    <col min="13" max="16384" width="9.140625" style="81"/>
  </cols>
  <sheetData>
    <row r="1" spans="1:12" s="65" customFormat="1" ht="15.75">
      <c r="A1" s="309" t="s">
        <v>353</v>
      </c>
      <c r="B1" s="394"/>
      <c r="C1" s="310"/>
      <c r="D1" s="310"/>
      <c r="E1" s="310"/>
      <c r="F1" s="310"/>
      <c r="G1" s="310"/>
      <c r="H1" s="311"/>
      <c r="I1" s="311"/>
      <c r="J1" s="311"/>
      <c r="K1" s="311"/>
      <c r="L1" s="311"/>
    </row>
    <row r="2" spans="1:12" ht="17.25" customHeight="1">
      <c r="A2" s="315"/>
      <c r="B2" s="119" t="s">
        <v>1</v>
      </c>
      <c r="C2" s="69" t="s">
        <v>2</v>
      </c>
      <c r="D2" s="70" t="s">
        <v>4</v>
      </c>
      <c r="E2" s="70" t="s">
        <v>5</v>
      </c>
      <c r="F2" s="94" t="s">
        <v>365</v>
      </c>
      <c r="G2" s="70" t="s">
        <v>6</v>
      </c>
      <c r="H2" s="77" t="s">
        <v>368</v>
      </c>
      <c r="I2" s="77" t="s">
        <v>369</v>
      </c>
      <c r="J2" s="77" t="s">
        <v>370</v>
      </c>
      <c r="K2" s="77" t="s">
        <v>387</v>
      </c>
      <c r="L2" s="77" t="s">
        <v>372</v>
      </c>
    </row>
    <row r="3" spans="1:12" ht="17.25" customHeight="1">
      <c r="A3" s="315"/>
      <c r="B3" s="207">
        <v>5906564134081</v>
      </c>
      <c r="C3" s="395" t="s">
        <v>355</v>
      </c>
      <c r="D3" s="239" t="s">
        <v>505</v>
      </c>
      <c r="E3" s="70">
        <f>VLOOKUP(C3,Całość!B:H,4,0)</f>
        <v>92.68</v>
      </c>
      <c r="F3" s="94">
        <v>23</v>
      </c>
      <c r="G3" s="595">
        <f>E3*1.23</f>
        <v>113.99640000000001</v>
      </c>
      <c r="H3" s="596" t="s">
        <v>590</v>
      </c>
      <c r="I3" s="596" t="s">
        <v>591</v>
      </c>
      <c r="J3" s="596" t="s">
        <v>592</v>
      </c>
      <c r="K3" s="596" t="s">
        <v>593</v>
      </c>
      <c r="L3" s="266"/>
    </row>
    <row r="4" spans="1:12" ht="17.25" customHeight="1">
      <c r="A4" s="315"/>
      <c r="B4" s="207">
        <v>5906564134098</v>
      </c>
      <c r="C4" s="395" t="s">
        <v>358</v>
      </c>
      <c r="D4" s="239" t="s">
        <v>506</v>
      </c>
      <c r="E4" s="70">
        <f>VLOOKUP(C4,Całość!B:H,4,0)</f>
        <v>123.58</v>
      </c>
      <c r="F4" s="94">
        <v>23</v>
      </c>
      <c r="G4" s="595">
        <f>E4*1.23</f>
        <v>152.0034</v>
      </c>
      <c r="H4" s="596" t="s">
        <v>590</v>
      </c>
      <c r="I4" s="596" t="s">
        <v>591</v>
      </c>
      <c r="J4" s="596" t="s">
        <v>592</v>
      </c>
      <c r="K4" s="596" t="s">
        <v>594</v>
      </c>
      <c r="L4" s="266"/>
    </row>
    <row r="5" spans="1:12" ht="17.25" customHeight="1">
      <c r="A5" s="318"/>
      <c r="B5" s="207">
        <v>5906564134104</v>
      </c>
      <c r="C5" s="395" t="s">
        <v>361</v>
      </c>
      <c r="D5" s="239" t="s">
        <v>507</v>
      </c>
      <c r="E5" s="70">
        <f>VLOOKUP(C5,Całość!B:H,4,0)</f>
        <v>252.03</v>
      </c>
      <c r="F5" s="94">
        <v>23</v>
      </c>
      <c r="G5" s="595">
        <f>E5*1.23</f>
        <v>309.99689999999998</v>
      </c>
      <c r="H5" s="596" t="s">
        <v>595</v>
      </c>
      <c r="I5" s="596" t="s">
        <v>596</v>
      </c>
      <c r="J5" s="596" t="s">
        <v>597</v>
      </c>
      <c r="K5" s="596" t="s">
        <v>598</v>
      </c>
      <c r="L5" s="26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Całość</vt:lpstr>
      <vt:lpstr>Podgrzewacze przepływowe</vt:lpstr>
      <vt:lpstr>Ogrzewacze pojemnościowe</vt:lpstr>
      <vt:lpstr>Zasobniki i wymienniki cwu</vt:lpstr>
      <vt:lpstr>Elektr.kotły co</vt:lpstr>
      <vt:lpstr>Kolektory słoneczne</vt:lpstr>
      <vt:lpstr>Pompy ciepła</vt:lpstr>
      <vt:lpstr>Magnetyzery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Michalski</dc:creator>
  <cp:lastModifiedBy>Dariusz Michalski</cp:lastModifiedBy>
  <cp:lastPrinted>2021-03-05T14:28:23Z</cp:lastPrinted>
  <dcterms:created xsi:type="dcterms:W3CDTF">2021-02-08T10:18:33Z</dcterms:created>
  <dcterms:modified xsi:type="dcterms:W3CDTF">2021-09-17T11:46:19Z</dcterms:modified>
</cp:coreProperties>
</file>