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gont\Downloads\"/>
    </mc:Choice>
  </mc:AlternateContent>
  <bookViews>
    <workbookView xWindow="0" yWindow="0" windowWidth="28800" windowHeight="12435"/>
  </bookViews>
  <sheets>
    <sheet name="Całość" sheetId="1" r:id="rId1"/>
    <sheet name="Podgrzewacze przepływowe" sheetId="2" r:id="rId2"/>
    <sheet name="Ogrzewacze pojemnościowe" sheetId="3" r:id="rId3"/>
    <sheet name="Zasobniki i wymienniki cwu" sheetId="4" r:id="rId4"/>
    <sheet name="Elektr.kotły co" sheetId="7" r:id="rId5"/>
    <sheet name="Kolektory słoneczne" sheetId="6" r:id="rId6"/>
    <sheet name="Pompy ciepła" sheetId="5" r:id="rId7"/>
    <sheet name="Magnetyzery" sheetId="8" r:id="rId8"/>
  </sheets>
  <calcPr calcId="152511"/>
</workbook>
</file>

<file path=xl/calcChain.xml><?xml version="1.0" encoding="utf-8"?>
<calcChain xmlns="http://schemas.openxmlformats.org/spreadsheetml/2006/main">
  <c r="E40" i="6" l="1"/>
  <c r="E41" i="6"/>
  <c r="E42" i="6"/>
  <c r="E43" i="6"/>
  <c r="E44" i="6"/>
  <c r="E45" i="6"/>
  <c r="E46" i="6"/>
  <c r="E47" i="6"/>
  <c r="E48" i="6"/>
  <c r="E49" i="6"/>
  <c r="E50" i="6"/>
  <c r="E39" i="6"/>
  <c r="E34" i="6" l="1"/>
  <c r="E35" i="6"/>
  <c r="E33" i="6"/>
  <c r="E20" i="6"/>
  <c r="E21" i="6"/>
  <c r="E23" i="6"/>
  <c r="E24" i="6"/>
  <c r="E25" i="6"/>
  <c r="E27" i="6"/>
  <c r="E28" i="6"/>
  <c r="E29" i="6"/>
  <c r="E19" i="6"/>
  <c r="E11" i="6"/>
  <c r="E12" i="6"/>
  <c r="E13" i="6"/>
  <c r="E10" i="6"/>
  <c r="E6" i="6"/>
  <c r="E51" i="4"/>
  <c r="E43" i="4"/>
  <c r="E44" i="4"/>
  <c r="E45" i="4"/>
  <c r="E46" i="4"/>
  <c r="E47" i="4"/>
  <c r="E42" i="4"/>
  <c r="E34" i="4"/>
  <c r="E35" i="4"/>
  <c r="E36" i="4"/>
  <c r="E37" i="4"/>
  <c r="E38" i="4"/>
  <c r="E33" i="4"/>
  <c r="E29" i="4"/>
  <c r="E24" i="4"/>
  <c r="E25" i="4"/>
  <c r="E23" i="4"/>
  <c r="E14" i="4"/>
  <c r="E15" i="4"/>
  <c r="E16" i="4"/>
  <c r="E17" i="4"/>
  <c r="E18" i="4"/>
  <c r="E19" i="4"/>
  <c r="E13" i="4"/>
  <c r="E12" i="4"/>
  <c r="E11" i="4"/>
  <c r="E6" i="4"/>
  <c r="E7" i="4"/>
  <c r="E14" i="3"/>
  <c r="G14" i="3" s="1"/>
  <c r="E52" i="2"/>
  <c r="E53" i="2"/>
  <c r="E54" i="2"/>
  <c r="E55" i="2"/>
  <c r="E56" i="2"/>
  <c r="E57" i="2"/>
  <c r="E58" i="2"/>
  <c r="E51" i="2"/>
  <c r="E47" i="2"/>
  <c r="E41" i="2"/>
  <c r="E42" i="2"/>
  <c r="E40" i="2"/>
  <c r="E34" i="2"/>
  <c r="E35" i="2"/>
  <c r="E36" i="2"/>
  <c r="E33" i="2"/>
  <c r="E32" i="2"/>
  <c r="E27" i="2"/>
  <c r="E28" i="2"/>
  <c r="E26" i="2"/>
  <c r="E25" i="2"/>
  <c r="E24" i="2"/>
  <c r="E23" i="2"/>
  <c r="E18" i="2"/>
  <c r="E19" i="2"/>
  <c r="E17" i="2"/>
  <c r="E16" i="2"/>
  <c r="E12" i="2"/>
  <c r="E11" i="2"/>
  <c r="E6" i="2"/>
  <c r="E7" i="2"/>
  <c r="F136" i="1" l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49" i="1"/>
  <c r="F48" i="1"/>
  <c r="F47" i="1"/>
  <c r="F63" i="1"/>
  <c r="F62" i="1"/>
  <c r="F61" i="1"/>
  <c r="F60" i="1"/>
  <c r="F56" i="1"/>
  <c r="F55" i="1"/>
  <c r="F54" i="1"/>
  <c r="F53" i="1"/>
  <c r="F52" i="1"/>
  <c r="F51" i="1"/>
  <c r="F50" i="1"/>
  <c r="F59" i="1"/>
  <c r="F58" i="1"/>
  <c r="F57" i="1"/>
  <c r="F43" i="1"/>
  <c r="F42" i="1"/>
  <c r="F41" i="1"/>
  <c r="F40" i="1"/>
  <c r="F39" i="1"/>
  <c r="F38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O17" i="7" l="1"/>
  <c r="N11" i="2"/>
  <c r="N12" i="2"/>
  <c r="G50" i="6"/>
  <c r="G49" i="6"/>
  <c r="G48" i="6"/>
  <c r="G47" i="6"/>
  <c r="G46" i="6"/>
  <c r="G44" i="6"/>
  <c r="G43" i="6"/>
  <c r="G42" i="6"/>
  <c r="G41" i="6"/>
  <c r="G40" i="6"/>
  <c r="G39" i="6"/>
  <c r="G35" i="6"/>
  <c r="G34" i="6"/>
  <c r="G33" i="6"/>
  <c r="G29" i="6"/>
  <c r="G28" i="6"/>
  <c r="G27" i="6"/>
  <c r="G25" i="6"/>
  <c r="G24" i="6"/>
  <c r="G23" i="6"/>
  <c r="G21" i="6"/>
  <c r="G20" i="6"/>
  <c r="G19" i="6"/>
  <c r="G13" i="6"/>
  <c r="G12" i="6"/>
  <c r="G11" i="6"/>
  <c r="G10" i="6"/>
  <c r="G6" i="6"/>
  <c r="N6" i="4"/>
  <c r="N5" i="4"/>
  <c r="E5" i="4"/>
  <c r="G5" i="4" s="1"/>
  <c r="G6" i="4"/>
  <c r="N51" i="4" l="1"/>
  <c r="G51" i="4"/>
  <c r="E55" i="4"/>
  <c r="G55" i="4" s="1"/>
  <c r="N55" i="4"/>
  <c r="E56" i="4"/>
  <c r="G56" i="4" s="1"/>
  <c r="N56" i="4"/>
  <c r="E3" i="5" l="1"/>
  <c r="G3" i="5" s="1"/>
  <c r="E4" i="8"/>
  <c r="G4" i="8" s="1"/>
  <c r="E5" i="8"/>
  <c r="G5" i="8" s="1"/>
  <c r="E3" i="8"/>
  <c r="G3" i="8" s="1"/>
  <c r="E96" i="4"/>
  <c r="G96" i="4" s="1"/>
  <c r="E97" i="4"/>
  <c r="G97" i="4" s="1"/>
  <c r="E98" i="4"/>
  <c r="G98" i="4" s="1"/>
  <c r="E99" i="4"/>
  <c r="G99" i="4" s="1"/>
  <c r="E100" i="4"/>
  <c r="G100" i="4" s="1"/>
  <c r="E101" i="4"/>
  <c r="G101" i="4" s="1"/>
  <c r="E102" i="4"/>
  <c r="G102" i="4" s="1"/>
  <c r="E103" i="4"/>
  <c r="G103" i="4" s="1"/>
  <c r="E104" i="4"/>
  <c r="G104" i="4" s="1"/>
  <c r="E105" i="4"/>
  <c r="G105" i="4" s="1"/>
  <c r="E106" i="4"/>
  <c r="G106" i="4" s="1"/>
  <c r="E107" i="4"/>
  <c r="G107" i="4" s="1"/>
  <c r="E108" i="4"/>
  <c r="G108" i="4" s="1"/>
  <c r="E109" i="4"/>
  <c r="G109" i="4" s="1"/>
  <c r="E110" i="4"/>
  <c r="G110" i="4" s="1"/>
  <c r="E111" i="4"/>
  <c r="G111" i="4" s="1"/>
  <c r="E112" i="4"/>
  <c r="G112" i="4" s="1"/>
  <c r="E113" i="4"/>
  <c r="G113" i="4" s="1"/>
  <c r="E114" i="4"/>
  <c r="G114" i="4" s="1"/>
  <c r="E115" i="4"/>
  <c r="G115" i="4" s="1"/>
  <c r="E116" i="4"/>
  <c r="G116" i="4" s="1"/>
  <c r="E95" i="4"/>
  <c r="G95" i="4" s="1"/>
  <c r="E78" i="4"/>
  <c r="G78" i="4" s="1"/>
  <c r="E77" i="4"/>
  <c r="G77" i="4" s="1"/>
  <c r="E73" i="4"/>
  <c r="G73" i="4" s="1"/>
  <c r="E72" i="4"/>
  <c r="G72" i="4" s="1"/>
  <c r="E65" i="4"/>
  <c r="G65" i="4" s="1"/>
  <c r="E66" i="4"/>
  <c r="G66" i="4" s="1"/>
  <c r="E67" i="4"/>
  <c r="G67" i="4" s="1"/>
  <c r="E68" i="4"/>
  <c r="G68" i="4" s="1"/>
  <c r="E64" i="4"/>
  <c r="G64" i="4" s="1"/>
  <c r="E57" i="4"/>
  <c r="G57" i="4" s="1"/>
  <c r="E58" i="4"/>
  <c r="G58" i="4" s="1"/>
  <c r="E59" i="4"/>
  <c r="G59" i="4" s="1"/>
  <c r="E60" i="4"/>
  <c r="G60" i="4" s="1"/>
  <c r="G7" i="4"/>
  <c r="G34" i="4"/>
  <c r="G35" i="4"/>
  <c r="G36" i="4"/>
  <c r="G37" i="4"/>
  <c r="G38" i="4"/>
  <c r="G12" i="4"/>
  <c r="G13" i="4"/>
  <c r="G14" i="4"/>
  <c r="G15" i="4"/>
  <c r="G16" i="4"/>
  <c r="G17" i="4"/>
  <c r="G18" i="4"/>
  <c r="G19" i="4"/>
  <c r="G11" i="4"/>
  <c r="G29" i="4"/>
  <c r="G43" i="4"/>
  <c r="G44" i="4"/>
  <c r="G45" i="4"/>
  <c r="G46" i="4"/>
  <c r="G47" i="4"/>
  <c r="G42" i="4"/>
  <c r="G24" i="4"/>
  <c r="G25" i="4"/>
  <c r="G23" i="4"/>
  <c r="E83" i="4"/>
  <c r="G83" i="4" s="1"/>
  <c r="E84" i="4"/>
  <c r="G84" i="4" s="1"/>
  <c r="E82" i="4"/>
  <c r="G82" i="4" s="1"/>
  <c r="E89" i="4"/>
  <c r="G89" i="4" s="1"/>
  <c r="E90" i="4"/>
  <c r="G90" i="4" s="1"/>
  <c r="E91" i="4"/>
  <c r="G91" i="4" s="1"/>
  <c r="E88" i="4"/>
  <c r="G88" i="4" s="1"/>
  <c r="E6" i="3"/>
  <c r="G6" i="3" s="1"/>
  <c r="E7" i="3"/>
  <c r="G7" i="3" s="1"/>
  <c r="E8" i="3"/>
  <c r="G8" i="3" s="1"/>
  <c r="E9" i="3"/>
  <c r="G9" i="3" s="1"/>
  <c r="E5" i="3"/>
  <c r="G5" i="3" s="1"/>
  <c r="G52" i="2"/>
  <c r="G53" i="2"/>
  <c r="G54" i="2"/>
  <c r="G55" i="2"/>
  <c r="G56" i="2"/>
  <c r="G57" i="2"/>
  <c r="G58" i="2"/>
  <c r="G51" i="2"/>
  <c r="G47" i="2"/>
  <c r="G41" i="2"/>
  <c r="G42" i="2"/>
  <c r="G40" i="2"/>
  <c r="G33" i="2"/>
  <c r="G34" i="2"/>
  <c r="G35" i="2"/>
  <c r="G36" i="2"/>
  <c r="G32" i="2"/>
  <c r="G24" i="2"/>
  <c r="G25" i="2"/>
  <c r="G26" i="2"/>
  <c r="G27" i="2"/>
  <c r="G28" i="2"/>
  <c r="G23" i="2"/>
  <c r="G17" i="2"/>
  <c r="G18" i="2"/>
  <c r="G19" i="2"/>
  <c r="G16" i="2"/>
  <c r="G12" i="2"/>
  <c r="G11" i="2"/>
  <c r="G6" i="2"/>
  <c r="G7" i="2"/>
  <c r="E5" i="2"/>
  <c r="E51" i="7"/>
  <c r="G51" i="7" s="1"/>
  <c r="E52" i="7"/>
  <c r="G52" i="7" s="1"/>
  <c r="E53" i="7"/>
  <c r="G53" i="7" s="1"/>
  <c r="E54" i="7"/>
  <c r="G54" i="7" s="1"/>
  <c r="E55" i="7"/>
  <c r="G55" i="7" s="1"/>
  <c r="E56" i="7"/>
  <c r="G56" i="7" s="1"/>
  <c r="E50" i="7"/>
  <c r="G50" i="7" s="1"/>
  <c r="E43" i="7"/>
  <c r="G43" i="7" s="1"/>
  <c r="E44" i="7"/>
  <c r="G44" i="7" s="1"/>
  <c r="E45" i="7"/>
  <c r="G45" i="7" s="1"/>
  <c r="E42" i="7"/>
  <c r="G42" i="7" s="1"/>
  <c r="E35" i="7"/>
  <c r="G35" i="7" s="1"/>
  <c r="E36" i="7"/>
  <c r="G36" i="7" s="1"/>
  <c r="E37" i="7"/>
  <c r="G37" i="7" s="1"/>
  <c r="E34" i="7"/>
  <c r="G34" i="7" s="1"/>
  <c r="E30" i="7"/>
  <c r="G30" i="7" s="1"/>
  <c r="E29" i="7"/>
  <c r="G29" i="7" s="1"/>
  <c r="E24" i="7"/>
  <c r="G24" i="7" s="1"/>
  <c r="E23" i="7"/>
  <c r="G23" i="7" s="1"/>
  <c r="E18" i="7"/>
  <c r="G18" i="7" s="1"/>
  <c r="E17" i="7"/>
  <c r="G17" i="7" s="1"/>
  <c r="E12" i="7"/>
  <c r="G12" i="7" s="1"/>
  <c r="E11" i="7"/>
  <c r="G11" i="7" s="1"/>
  <c r="E6" i="7"/>
  <c r="G6" i="7" s="1"/>
  <c r="E5" i="7"/>
  <c r="G5" i="7" s="1"/>
  <c r="O45" i="7"/>
  <c r="O44" i="7"/>
  <c r="O43" i="7"/>
  <c r="O42" i="7"/>
  <c r="O37" i="7"/>
  <c r="O36" i="7"/>
  <c r="O35" i="7"/>
  <c r="O34" i="7"/>
  <c r="O30" i="7"/>
  <c r="O29" i="7"/>
  <c r="O24" i="7"/>
  <c r="O23" i="7"/>
  <c r="O18" i="7"/>
  <c r="O12" i="7"/>
  <c r="O11" i="7"/>
  <c r="O6" i="7"/>
  <c r="O5" i="7"/>
  <c r="N78" i="4"/>
  <c r="N77" i="4"/>
  <c r="N73" i="4"/>
  <c r="N72" i="4"/>
  <c r="N68" i="4"/>
  <c r="N67" i="4"/>
  <c r="N66" i="4"/>
  <c r="N65" i="4"/>
  <c r="N64" i="4"/>
  <c r="N60" i="4"/>
  <c r="N58" i="4"/>
  <c r="N57" i="4"/>
  <c r="N7" i="4"/>
  <c r="N38" i="4"/>
  <c r="N37" i="4"/>
  <c r="N36" i="4"/>
  <c r="N35" i="4"/>
  <c r="N34" i="4"/>
  <c r="N33" i="4"/>
  <c r="N19" i="4"/>
  <c r="N18" i="4"/>
  <c r="N17" i="4"/>
  <c r="N16" i="4"/>
  <c r="N15" i="4"/>
  <c r="N14" i="4"/>
  <c r="N13" i="4"/>
  <c r="N12" i="4"/>
  <c r="N11" i="4"/>
  <c r="N29" i="4"/>
  <c r="N47" i="4"/>
  <c r="N46" i="4"/>
  <c r="N45" i="4"/>
  <c r="N44" i="4"/>
  <c r="N43" i="4"/>
  <c r="N42" i="4"/>
  <c r="N25" i="4"/>
  <c r="N24" i="4"/>
  <c r="N23" i="4"/>
  <c r="N84" i="4"/>
  <c r="N83" i="4"/>
  <c r="N82" i="4"/>
  <c r="N91" i="4"/>
  <c r="N90" i="4"/>
  <c r="N89" i="4"/>
  <c r="N88" i="4"/>
  <c r="O9" i="3"/>
  <c r="O8" i="3"/>
  <c r="O7" i="3"/>
  <c r="O6" i="3"/>
  <c r="O5" i="3"/>
  <c r="N47" i="2"/>
  <c r="N42" i="2"/>
  <c r="N41" i="2"/>
  <c r="N40" i="2"/>
  <c r="N36" i="2"/>
  <c r="N35" i="2"/>
  <c r="N34" i="2"/>
  <c r="N33" i="2"/>
  <c r="N32" i="2"/>
  <c r="N28" i="2"/>
  <c r="N27" i="2"/>
  <c r="N26" i="2"/>
  <c r="N25" i="2"/>
  <c r="N24" i="2"/>
  <c r="N23" i="2"/>
  <c r="N19" i="2"/>
  <c r="N18" i="2"/>
  <c r="N17" i="2"/>
  <c r="N16" i="2"/>
  <c r="N7" i="2"/>
  <c r="N6" i="2"/>
  <c r="N5" i="2"/>
  <c r="G5" i="2" l="1"/>
  <c r="G33" i="4"/>
</calcChain>
</file>

<file path=xl/sharedStrings.xml><?xml version="1.0" encoding="utf-8"?>
<sst xmlns="http://schemas.openxmlformats.org/spreadsheetml/2006/main" count="1445" uniqueCount="511">
  <si>
    <t>ELEKTRYCZNE PRZEPŁYWOWE PODGRZEWACZE WODY</t>
  </si>
  <si>
    <t>Kod EAN</t>
  </si>
  <si>
    <t>Kod produktu</t>
  </si>
  <si>
    <t>Moc / zasilanie</t>
  </si>
  <si>
    <t>Opis</t>
  </si>
  <si>
    <t>Cena netto [zł]</t>
  </si>
  <si>
    <t>Cena brutto [zł]</t>
  </si>
  <si>
    <t>EPS2-3,5.TWISTER.PL</t>
  </si>
  <si>
    <t>3,5kW / 230V~</t>
  </si>
  <si>
    <t>Elektryczny przepływowy podgrzewacz wody EPS2-3,5 Twister</t>
  </si>
  <si>
    <t>EPS2-4,4.TWISTER.PL</t>
  </si>
  <si>
    <t>4,4kW / 230V~</t>
  </si>
  <si>
    <t>Elektryczny przepływowy podgrzewacz wody EPS2-4,4 Twister</t>
  </si>
  <si>
    <t>EPS2-5,5.R.TWISTER.PL</t>
  </si>
  <si>
    <t>5,5kW / 230V~</t>
  </si>
  <si>
    <t>Elektryczny przepływowy podgrzewacz wody EPS2-5,5.R Twister</t>
  </si>
  <si>
    <t>EPS2-4,4.P.PRISTER.PL</t>
  </si>
  <si>
    <t>Elektryczny przepływowy podgrzewacz wody EPS2-4,4.P Prister</t>
  </si>
  <si>
    <t>EPS2-5,5.P.PRISTER.PL</t>
  </si>
  <si>
    <t>Elektryczny przepływowy podgrzewacz wody EPS2-5,5.P Prister</t>
  </si>
  <si>
    <t>EPO2-3.AMICUS.PL</t>
  </si>
  <si>
    <t>Elektryczny przepływowy podgrzewacz wody EPO2-3 Amicus - 3.5kW/230V</t>
  </si>
  <si>
    <t>EPO2-4.AMICUS.PL</t>
  </si>
  <si>
    <t>Elektryczny przepływowy podgrzewacz wody EPO2-4 Amicus - 4.4kW/230V</t>
  </si>
  <si>
    <t>EPO2-5.AMICUS.PL</t>
  </si>
  <si>
    <t>Elektryczny przepływowy podgrzewacz wody EPO2-5 Amicus - 5.5kW/230V</t>
  </si>
  <si>
    <t>EPO2-6.AMICUS.PL</t>
  </si>
  <si>
    <t>6kW / 230V~</t>
  </si>
  <si>
    <t>Elektryczny przepływowy podgrzewacz wody EPO2-6 Amicus - 6kW/230V</t>
  </si>
  <si>
    <t>EPO.D-4.AMICUS.PL</t>
  </si>
  <si>
    <t>4kW / 230V~</t>
  </si>
  <si>
    <t>Elektryczny przepływowy podgrzewacz wody EPO.D-4 Amicus</t>
  </si>
  <si>
    <t>EPO.D-5.AMICUS.PL</t>
  </si>
  <si>
    <t>5kW / 230V~</t>
  </si>
  <si>
    <t>Elektryczny przepływowy podgrzewacz wody EPO.D-5 Amicus</t>
  </si>
  <si>
    <t>EPO.D-6.AMICUS.PL</t>
  </si>
  <si>
    <t>Elektryczny przepływowy podgrzewacz wody EPO.D-6 Amicus</t>
  </si>
  <si>
    <t>EPO.G-4.AMICUS.PL</t>
  </si>
  <si>
    <t>Elektryczny przepływowy podgrzewacz wody EPO.G-4 Amicus</t>
  </si>
  <si>
    <t>EPO.G-5.AMICUS.PL</t>
  </si>
  <si>
    <t>Elektryczny przepływowy podgrzewacz wody EPO.G-5 Amicus</t>
  </si>
  <si>
    <t>EPO.G-6.AMICUS.PL</t>
  </si>
  <si>
    <t>Elektryczny przepływowy podgrzewacz wody EPO.G-6 Amicus</t>
  </si>
  <si>
    <t>PPH3-09.PL</t>
  </si>
  <si>
    <t>9kW / 400V 3~</t>
  </si>
  <si>
    <t>Elektryczny przepływowy podgrzewacz wody PPH3-9 hydraulic</t>
  </si>
  <si>
    <t>PPH3-12.PL</t>
  </si>
  <si>
    <t>12kW / 400V 3~</t>
  </si>
  <si>
    <t>Elektryczny przepływowy podgrzewacz wody PPH3-12 hydraulic</t>
  </si>
  <si>
    <t>PPH3-15.PL</t>
  </si>
  <si>
    <t>15kW / 400V 3~</t>
  </si>
  <si>
    <t>Elektryczny przepływowy podgrzewacz wody PPH3-15 hydraulic</t>
  </si>
  <si>
    <t>PPH3-18.PL</t>
  </si>
  <si>
    <t>18kW / 400V 3~</t>
  </si>
  <si>
    <t>Elektryczny przepływowy podgrzewacz wody PPH3-18 hydraulic</t>
  </si>
  <si>
    <t>PPH3-21.PL</t>
  </si>
  <si>
    <t>21kW / 400V 3~</t>
  </si>
  <si>
    <t>Elektryczny przepływowy podgrzewacz wody PPH3-21 hydraulic</t>
  </si>
  <si>
    <t>PPE3-09/12/15.LCD.PL</t>
  </si>
  <si>
    <t>9/11/12/15 kW / 400V 3~</t>
  </si>
  <si>
    <t>Elektryczny przepływowy podgrzewacz wody PPE3-9/11/12/15 electronic LCD</t>
  </si>
  <si>
    <t>PPE3-18/21/24.LCD.PL</t>
  </si>
  <si>
    <t>17/18/21/24kW / 400V 3~</t>
  </si>
  <si>
    <t>Elektryczny przepływowy podgrzewacz wody PPE3-17/18/21/24 electronic LCD</t>
  </si>
  <si>
    <t>PPE3-27.LCD.PL</t>
  </si>
  <si>
    <t>27kW / 400V 3~</t>
  </si>
  <si>
    <t>Elektryczny przepływowy podgrzewacz wody PPE3-27 electronic LCD</t>
  </si>
  <si>
    <t>EPP-36.1.MAXIMUS.PL</t>
  </si>
  <si>
    <t>36kW / 400V 3~</t>
  </si>
  <si>
    <t>Elektryczny przepływowy podgrzewacz wody EPP-36 Maximus electronic</t>
  </si>
  <si>
    <t>BATERIA.EPS/EPJ/EPJ.PU.PL</t>
  </si>
  <si>
    <t>Bateria chrom bez wylewki do podgrzewaczy EPS Twister, EPJ Optimus, EPJ.Pu</t>
  </si>
  <si>
    <t>PERL.GW.WEW.CHROM.PL</t>
  </si>
  <si>
    <t>Perlator drobnostrumieniowy gwint wewnętrzny chrom</t>
  </si>
  <si>
    <t>PERL.GW.ZEW.CHROM.PL</t>
  </si>
  <si>
    <t>Perlator drobnostrumieniowy gwint zewnętrzny chrom</t>
  </si>
  <si>
    <t>PRZYŁĄCZA.PP.GÓRA.PL</t>
  </si>
  <si>
    <t>PRZYŁĄCZA.PP.DÓŁ.PL</t>
  </si>
  <si>
    <t>WYLEWKA.150.CHROM.PL</t>
  </si>
  <si>
    <t>Wylewka KOSPEL 150mm, chrom</t>
  </si>
  <si>
    <t>WYLEWKA.250.CHROM.PL</t>
  </si>
  <si>
    <t>Wylewka KOSPEL 250mm, chrom</t>
  </si>
  <si>
    <t>WYLEWKA.PRYSZNICOWA.PL</t>
  </si>
  <si>
    <t>Wylewka prysznicowa drobnostrumieniowa</t>
  </si>
  <si>
    <t>ELEKTRYCZNE POJEMNOŚCIOWE OGRZEWACZE WODY</t>
  </si>
  <si>
    <t>Pojemność / moc</t>
  </si>
  <si>
    <t>POC.D.5.LUNA.INOX.PL</t>
  </si>
  <si>
    <t>5 litrów / 2kW</t>
  </si>
  <si>
    <t>Elektryczny pojemnościowy ogrzewacz wody POC.D-5 Luna inox, podumywalkowy, ciśnieniowy</t>
  </si>
  <si>
    <t>POC.G.5.LUNA.INOX.PL</t>
  </si>
  <si>
    <t>Elektryczny pojemnościowy ogrzewacz wody POC.G-5 Luna inox, nadumywalkowy, ciśnieniowy</t>
  </si>
  <si>
    <t>POC.D-5.600W.INOX.PL</t>
  </si>
  <si>
    <t>5 litrów / 0,6kW</t>
  </si>
  <si>
    <t>Elektryczny pojemnościowy ogrzewacz wody POC.D-5/600W inox, podumywalkowy, ciśnieniowy</t>
  </si>
  <si>
    <t>POC.D.10.LUNA.INOX.PL</t>
  </si>
  <si>
    <t>10 litrów / 2kW</t>
  </si>
  <si>
    <t>Elektryczny pojemnościowy ogrzewacz wody POC.D-10 Luna inox, podumywalkowy, ciśnieniowy</t>
  </si>
  <si>
    <t>POC.G.10.LUNA.INOX.PL</t>
  </si>
  <si>
    <t>Elektryczny pojemnościowy ogrzewacz wody POC.G-10 Luna inox, nadumywalkowy, ciśnieniowy</t>
  </si>
  <si>
    <t>BATERIA.POC.GB.PL</t>
  </si>
  <si>
    <t>Bateria KOSPEL chrom do ogrzewacza POC.Gb z wylewką i rurkami przyłączeniowymi</t>
  </si>
  <si>
    <t>WYMIENNIKI I ZASOBNIKI C.W.U. ORAZ ZBIORNIKI BUFOROWE</t>
  </si>
  <si>
    <t>Pojemność [l]</t>
  </si>
  <si>
    <t>SWK-100.A.TERMO-TOP.WHITE.PL</t>
  </si>
  <si>
    <t>Wymiennik c.w.u. stojący z wężownicą spiralną - króćce w górę SWK-100 Termo Top, biały</t>
  </si>
  <si>
    <t>SWK-120.A.TERMO-TOP.WHITE.PL</t>
  </si>
  <si>
    <t>Wymiennik c.w.u. stojący z wężownicą spiralną - króćce w górę SWK-120 Termo Top, biały</t>
  </si>
  <si>
    <t>SWK-140.A.TERMO-TOP.WHITE.PL</t>
  </si>
  <si>
    <t>Wymiennik c.w.u. stojący z wężownicą spiralną - króćce w górę SWK-140 Termo Top, biały</t>
  </si>
  <si>
    <t>SE-140.TERMO.PL</t>
  </si>
  <si>
    <t>Zasobnik c.w.u. stojący (bez wężownicy) SE-140 Termo Max</t>
  </si>
  <si>
    <t>SE-200.TERMO.PL</t>
  </si>
  <si>
    <t>Zasobnik c.w.u. stojący (bez wężownicy) SE-200 Termo Max</t>
  </si>
  <si>
    <t>SE-250.TERMO.PL</t>
  </si>
  <si>
    <t>Zasobnik c.w.u. stojący (bez wężownicy) SE-250 Termo Max</t>
  </si>
  <si>
    <t>SE-300.TERMO.PL</t>
  </si>
  <si>
    <t>Zasobnik c.w.u. stojący (bez wężownicy) SE-300 Termo Max</t>
  </si>
  <si>
    <t>SE-400.TERMO.PL</t>
  </si>
  <si>
    <t>SE-500.TERMO.PL</t>
  </si>
  <si>
    <t>Zasobnik c.w.u. stojący (bez wężownicy) SE-500 Termo Max</t>
  </si>
  <si>
    <t>SP-180.TERMO-S.PL</t>
  </si>
  <si>
    <t>183 / 140</t>
  </si>
  <si>
    <t>SW-100.TERMO-MAX.PL</t>
  </si>
  <si>
    <t>Wymiennik c.w.u. stojący z wężownicą spiralną SW-100 Termo Max</t>
  </si>
  <si>
    <t>SW-120.TERMO-MAX.PL</t>
  </si>
  <si>
    <t>Wymiennik c.w.u. stojący z wężownicą spiralną SW-120 Termo Max</t>
  </si>
  <si>
    <t>SW-140.TERMO-MAX.PL</t>
  </si>
  <si>
    <t>Wymiennik c.w.u. stojący z wężownicą spiralną SW-140 Termo Max</t>
  </si>
  <si>
    <t>SW-200.TERMO-MAX.PL</t>
  </si>
  <si>
    <t>Wymiennik c.w.u. stojący z wężownicą spiralną SW-200 Termo Max</t>
  </si>
  <si>
    <t>SW-250.TERMO-MAX.PL</t>
  </si>
  <si>
    <t>Wymiennik c.w.u. stojący z wężownicą spiralną SW-250 Termo Max</t>
  </si>
  <si>
    <t>SW-300.TERMO-MAX.PL</t>
  </si>
  <si>
    <t>Wymiennik c.w.u. stojący z wężownicą spiralną SW-300 Termo Max</t>
  </si>
  <si>
    <t>SW-400.TERMO-MAX.PL</t>
  </si>
  <si>
    <t>SW-500.TERMO-MAX.PL</t>
  </si>
  <si>
    <t>Wymiennik c.w.u. stojący z wężownicą spiralną SW-500 Termo Max</t>
  </si>
  <si>
    <t>SW-1000.TERMO-MAX.PL</t>
  </si>
  <si>
    <t>SB-200.TERMO-SOLAR.PL</t>
  </si>
  <si>
    <t>Wymiennik c.w.u. stojący z dwoma wężownicami SB-200 Termo Solar</t>
  </si>
  <si>
    <t>SB-250.TERMO-SOLAR.PL</t>
  </si>
  <si>
    <t>Wymiennik c.w.u. stojący z dwoma wężownicami SB-250 Termo Solar</t>
  </si>
  <si>
    <t>SB-300.TERMO-SOLAR.PL</t>
  </si>
  <si>
    <t>Wymiennik c.w.u. stojący z dwoma wężownicami SB-300 Termo Solar</t>
  </si>
  <si>
    <t>SB-400.TERMO-SOLAR.PL</t>
  </si>
  <si>
    <t>SB-500.TERMO-SOLAR.PL</t>
  </si>
  <si>
    <t>Wymiennik c.w.u. stojący z dwoma wężownicami SB-500 Termo Solar</t>
  </si>
  <si>
    <t>SB-1000.TERMO-SOLAR.PL</t>
  </si>
  <si>
    <t>SWPC-300.TERMO-MAGNUM.PL</t>
  </si>
  <si>
    <t>SVK-100.PL</t>
  </si>
  <si>
    <t>Zbiornik buforowy nieemaliowany w izolacji, króćce w górę SVK-100</t>
  </si>
  <si>
    <t>SV-200.PL</t>
  </si>
  <si>
    <t>Zbiornik buforowy nieemaliowany w izolacji SV-200</t>
  </si>
  <si>
    <t>SV-300.PL</t>
  </si>
  <si>
    <t>Zbiornik buforowy nieemaliowany w izolacji SV-300</t>
  </si>
  <si>
    <t>SV-400.PL</t>
  </si>
  <si>
    <t>SV-500.PL</t>
  </si>
  <si>
    <t>Zbiornik buforowy nieemaliowany w izolacji SV-500</t>
  </si>
  <si>
    <t>SV-800.PL</t>
  </si>
  <si>
    <t>SV-1000.PL</t>
  </si>
  <si>
    <t>SVW-200.PL</t>
  </si>
  <si>
    <t>Zbiornik buforowy z wężownicą, nieemaliowany w izolacji SVW-200</t>
  </si>
  <si>
    <t>SVW-300.PL</t>
  </si>
  <si>
    <t>Zbiornik buforowy z wężownicą, nieemaliowany w izolacji SVW-300</t>
  </si>
  <si>
    <t>SVW-400.PL</t>
  </si>
  <si>
    <t>SVW-500.PL</t>
  </si>
  <si>
    <t>Zbiornik buforowy z wężownicą, nieemaliowany w izolacji SVW-500</t>
  </si>
  <si>
    <t>SVW-1000.PL</t>
  </si>
  <si>
    <t>SVS-500.PL</t>
  </si>
  <si>
    <t xml:space="preserve"> 496/26</t>
  </si>
  <si>
    <t>SVS-1000.PL</t>
  </si>
  <si>
    <t xml:space="preserve"> 902/28</t>
  </si>
  <si>
    <t>SVWS-500.PL</t>
  </si>
  <si>
    <t>SVWS-1000.PL</t>
  </si>
  <si>
    <t>WW-080.TERMO-HIT.PL</t>
  </si>
  <si>
    <t>Wymiennik c.w.u. poziomy, z podwójną wężownicą WW-080</t>
  </si>
  <si>
    <t>WW-100.TERMO-HIT.PL</t>
  </si>
  <si>
    <t>Wymiennik c.w.u. poziomy, z podwójną wężownicą WW-100</t>
  </si>
  <si>
    <t>WW-120.TERMO-HIT.PL</t>
  </si>
  <si>
    <t>Wymiennik c.w.u. poziomy, z podwójną wężownicą WW-120</t>
  </si>
  <si>
    <t>WW-140.TERMO-HIT.PL</t>
  </si>
  <si>
    <t>Wymiennik c.w.u. poziomy, z podwójną wężownicą WW-140</t>
  </si>
  <si>
    <t>WP-100.TERMO-HIT.PL</t>
  </si>
  <si>
    <t>Wymiennik c.w.u. poziomy, dwupłaszczowy WP-100</t>
  </si>
  <si>
    <t>WP-120.TERMO-HIT.PL</t>
  </si>
  <si>
    <t>Wymiennik c.w.u. poziomy, dwupłaszczowy WP-120</t>
  </si>
  <si>
    <t>WP-140.TERMO-HIT.PL</t>
  </si>
  <si>
    <t>Wymiennik c.w.u. poziomy, dwupłaszczowy WP-140</t>
  </si>
  <si>
    <t>ANODA.AMW.400.PL</t>
  </si>
  <si>
    <t xml:space="preserve">Anoda magnezowa AMW 22x420 z korkiem 3/4" </t>
  </si>
  <si>
    <t>ANODA.AMW.570.PL</t>
  </si>
  <si>
    <t xml:space="preserve">Anoda magnezowa AMW 31x570 z korkiem 5/4" </t>
  </si>
  <si>
    <t>ANODA.AMW.660.PL</t>
  </si>
  <si>
    <t xml:space="preserve">Anoda magnezowa AMW 21x660 z korkiem 3/4" </t>
  </si>
  <si>
    <t>ANODA.AMW.760.PL</t>
  </si>
  <si>
    <t xml:space="preserve">Anoda magnezowa AMW 31x760 z korkiem 5/4" </t>
  </si>
  <si>
    <t>ANODA.AMW.800.PL</t>
  </si>
  <si>
    <t xml:space="preserve">Anoda magnezowa AMW 21x840 z korkiem 3/4" </t>
  </si>
  <si>
    <t>ANODA.AMW.M8.400.PL</t>
  </si>
  <si>
    <t>Anoda magnezowa AMW 40x400 z gwintem M8</t>
  </si>
  <si>
    <t>ANODA.AMW.M8.450.PL</t>
  </si>
  <si>
    <t xml:space="preserve">Anoda magnezowa AMW 33x450 z gwintem M8 </t>
  </si>
  <si>
    <t>ANODA.AMW.M8.500.PL</t>
  </si>
  <si>
    <t>Anoda magnezowa AMW 40x500 z gwintem M8</t>
  </si>
  <si>
    <t>ANODA.AMW.M8.590.PL</t>
  </si>
  <si>
    <t>Anoda magnezowa AMW 40x590 z gwintem M8</t>
  </si>
  <si>
    <t>ANODA.ELEKTRONICZNA.L380.PL</t>
  </si>
  <si>
    <t>Anoda elektroniczna (tytanowa) L380, z korkiem 6/4", do zbiorników o pojemności do 500l</t>
  </si>
  <si>
    <t>ANODA.ELEKTRONICZNA.L430.PL</t>
  </si>
  <si>
    <t>Anoda elektroniczna (tytanowa) L430, z korkiem 5/4", do zbiorników emaliowanych 800 i 1000 litrów</t>
  </si>
  <si>
    <t>GRZAŁKA.GRW-1.4/230V.PL</t>
  </si>
  <si>
    <t>Grzałka elektryczna z termostatem GRW-1.4kW/230V, 6/4", typ 50</t>
  </si>
  <si>
    <t>GRZAŁKA.GRW-2.0/230V.PL</t>
  </si>
  <si>
    <t>Grzałka elektryczna z termostatem GRW-2.0kW/230V, 6/4", typ 50</t>
  </si>
  <si>
    <t>GRZAŁKA.GRW-3.0/230V.PL</t>
  </si>
  <si>
    <t>Grzałka elektryczna z termostatem GRW-3,0kW/230V, 6/4", typ 50</t>
  </si>
  <si>
    <t>GRZAŁKA.GRW-4.5/400V.PL</t>
  </si>
  <si>
    <t>Grzałka elektryczna z termostatem GRW-4,5kW/400V, 6/4", typ 50</t>
  </si>
  <si>
    <t>GRZAŁKA.GRW-6.0/400V.PL</t>
  </si>
  <si>
    <t>Grzałka elektryczna z termostatem GRW-6,0kW/400V, 6/4", typ 50</t>
  </si>
  <si>
    <t>KLUCZ.KORKA.PL</t>
  </si>
  <si>
    <t>Klucz do korka 6/4" - WMD-145</t>
  </si>
  <si>
    <t>KLUCZ.SWK.PL</t>
  </si>
  <si>
    <t>Klucz do korka 6/4" (do wymienników w klasie A) - WMD-216</t>
  </si>
  <si>
    <t>FLANSZA.GRW.PL</t>
  </si>
  <si>
    <t>Zaślepka do flanszy do emaliowanych zbiorników stojących o pojemnościach od 250 do 500 litrów, z otworem pod grzałkę 6/4"</t>
  </si>
  <si>
    <t>FLANSZA.GRW.800-1000.PL</t>
  </si>
  <si>
    <t>Zaślepka do flanszy do emaliowanych zbiorników stojących o pojemnościach od 800 do 1000 litrów, z otworem pod grzałkę 6/4"</t>
  </si>
  <si>
    <t>WIESZAK.WMD-019.PL</t>
  </si>
  <si>
    <t>Wieszaki do wymienników poziomych (1kpl. - 2szt.)</t>
  </si>
  <si>
    <t>WIESZAK.SP-180.PL</t>
  </si>
  <si>
    <t>Wieszaki do wymiennika SP-180 (1kpl. - 2szt.)</t>
  </si>
  <si>
    <t>POMPY CIEPŁA</t>
  </si>
  <si>
    <t>HPSW-2/250.PL</t>
  </si>
  <si>
    <t>Pompa ciepła HPSW-2/250 z zasobnikiem 250 litrów</t>
  </si>
  <si>
    <t>KOLEKTORY SŁONECZNE</t>
  </si>
  <si>
    <t>CZUJNIK.SOLARNY.KOL.PL</t>
  </si>
  <si>
    <t>CZUJNIK.SOLARNY.WYM.PL</t>
  </si>
  <si>
    <t>GPD.2-12.UPM3.25-75.PL</t>
  </si>
  <si>
    <t>GPD.8-38.UPM3.25-75.PL</t>
  </si>
  <si>
    <t>NWS.18.PL</t>
  </si>
  <si>
    <t>NWS.25.PL</t>
  </si>
  <si>
    <t>NWS.ZESTAW.PL</t>
  </si>
  <si>
    <t>PŁYN.SOLARNY.PL</t>
  </si>
  <si>
    <t>REGULATOR.TECH.ST-402N.PWM.PL</t>
  </si>
  <si>
    <t>Regulator solarny Tech ST-402N.PWM</t>
  </si>
  <si>
    <t>ZMB.UCHWYT.PL</t>
  </si>
  <si>
    <t>ZMD.UCHWYT.PL</t>
  </si>
  <si>
    <t xml:space="preserve">ELEKTRYCZNE KOTŁY C.O. </t>
  </si>
  <si>
    <t>EKCO.MN3-04/06/08.PL</t>
  </si>
  <si>
    <t>4/6/8 kW / 400V 3N~ lub 230V~</t>
  </si>
  <si>
    <t>Elektryczny kocioł centralnego ogrzewania EKCO.MN3-04/06/08 kW / 230V~ lub 400V 3N~</t>
  </si>
  <si>
    <t>EKCO.MN3-12/16/20/24.PL</t>
  </si>
  <si>
    <t>12/16/20/24 kW / 400V 3N~</t>
  </si>
  <si>
    <t>Elektryczny kocioł centralnego ogrzewania EKCO.MN3-12/16/20/24 kW / 400V 3N~</t>
  </si>
  <si>
    <t>EKCO.M3-04/06/08.PL</t>
  </si>
  <si>
    <t>Elektryczny kocioł centralnego ogrzewania EKCO.M3-04/06/08 kW / 230V~ lub 400V 3N~</t>
  </si>
  <si>
    <t>EKCO.M3-12/16/20/24.PL</t>
  </si>
  <si>
    <t>Elektryczny kocioł centralnego ogrzewania EKCO.M3-12/16/20/24 kW / 400V 3N~</t>
  </si>
  <si>
    <t>EKCO.LN3-04/06/08.PL</t>
  </si>
  <si>
    <t>Elektryczny kocioł centralnego ogrzewania EKCO.LN3-04/06/08 kW / 230V~ lub 400V 3N~</t>
  </si>
  <si>
    <t>EKCO.LN3-12/16/20/24.PL</t>
  </si>
  <si>
    <t>Elektryczny kocioł centralnego ogrzewania EKCO.LN3-12/16/20/24 kW / 400V 3N~</t>
  </si>
  <si>
    <t>EKCO.L3-04/06/08.PL</t>
  </si>
  <si>
    <t>Elektryczny kocioł centralnego ogrzewania EKCO.L3-04/06/08 kW / 230V~ lub 400V 3N~</t>
  </si>
  <si>
    <t>EKCO.L3-12/16/20/24.PL</t>
  </si>
  <si>
    <t>Elektryczny kocioł centralnego ogrzewania EKCO.L3-12/16/20/24 kW / 400V 3N~</t>
  </si>
  <si>
    <t>EKD.M3-04/06/08.PL</t>
  </si>
  <si>
    <t>Elektryczny kocioł dwufunkcyjny EKD.M3-04/06/08</t>
  </si>
  <si>
    <t>EKD.M3-12/16/20/24.PL</t>
  </si>
  <si>
    <t>Elektryczny kocioł dwufunkcyjny EKD.M3-12/16/20/24</t>
  </si>
  <si>
    <t>EKCO.T-30.PL</t>
  </si>
  <si>
    <t>30kW / 400V 3N~</t>
  </si>
  <si>
    <t>Elektryczny kocioł centralnego ogrzewania EKCO.T-30</t>
  </si>
  <si>
    <t>EKCO.T-36.PL</t>
  </si>
  <si>
    <t>36kW / 400V 3N~</t>
  </si>
  <si>
    <t>Elektryczny kocioł centralnego ogrzewania EKCO.T-36</t>
  </si>
  <si>
    <t>EKCO.T-42.PL</t>
  </si>
  <si>
    <t>42kW / 400V 3N~</t>
  </si>
  <si>
    <t>Elektryczny kocioł centralnego ogrzewania EKCO.T-42</t>
  </si>
  <si>
    <t>EKCO.T-48.PL</t>
  </si>
  <si>
    <t>48kW / 400V 3N~</t>
  </si>
  <si>
    <t>Elektryczny kocioł centralnego ogrzewania EKCO.T-48</t>
  </si>
  <si>
    <t>EKCO.TM-30.PL</t>
  </si>
  <si>
    <t>Elektryczny kocioł centralnego ogrzewania EKCO.TM-30</t>
  </si>
  <si>
    <t>EKCO.TM-36.PL</t>
  </si>
  <si>
    <t>Elektryczny kocioł centralnego ogrzewania EKCO.TM-36</t>
  </si>
  <si>
    <t>EKCO.TM-42.PL</t>
  </si>
  <si>
    <t>Eleketryczny kocioł centralnego ogrzewania EKCO.TM-42</t>
  </si>
  <si>
    <t>EKCO.TM-48.PL</t>
  </si>
  <si>
    <t>Elektryczny kocioł centralnego ogrzewania EKCO.TM-48</t>
  </si>
  <si>
    <t>C.MI.PL</t>
  </si>
  <si>
    <t>Moduł internetowy C.MI do zdalngo sterowania pracą kotłów z serii M3</t>
  </si>
  <si>
    <t>C.MG3.PL</t>
  </si>
  <si>
    <t>Moduł obiegu grzewczego C.MG3 - po podłączeniu do modułu C.MI oraz 3-drogowego zaworu mieszającego z siłownikiem, umożliwia sterowanie pracą dodatkowego obiegu grzewczego, w komplecie z czujnikiem WE-019/01</t>
  </si>
  <si>
    <t>CZUJNIK.WE-008.PL</t>
  </si>
  <si>
    <t>Czujnik temperatury WE-008 do kotłów EKCO.Lz, EKCO.Mz, EKCO.MNz, EKCO.T i EKCO.TM  (do pomiaru temperatury wody w zasobniku c.w.u.)</t>
  </si>
  <si>
    <t>CZUJNIK.WE-019/01.PL</t>
  </si>
  <si>
    <t>Czujnik temperatury WE-019/01 do kotłów EKCO.L3, EKCO.LN3, EKCO.M3, EKCO.MN3 (do pomiaru temperatury wody w zasobniku c.w.u.) z kablem 5m</t>
  </si>
  <si>
    <t>FILTR.F-MAG.3/4.PL</t>
  </si>
  <si>
    <t>Filtr magnetyczny do instalacji c.o. F-MAG 3/4"</t>
  </si>
  <si>
    <t>ZAWÓR.KOT.VC6013.PL</t>
  </si>
  <si>
    <t>Zawór dzielący 3-drogowy HONEYWELL (zawórVCZMH6000, siłownikVC6013ZZ00 z kablem)</t>
  </si>
  <si>
    <t>ZAWÓR.KOT.SPST.PL</t>
  </si>
  <si>
    <t>Zawór dzielący 3-drogowy sterowany sygnałem SPST (Afriso nr 16 64200 - AZV 642, G3/4”)</t>
  </si>
  <si>
    <t>MAGNETYZERY</t>
  </si>
  <si>
    <t>MAGNETYZER.MAG.1/2.PL</t>
  </si>
  <si>
    <t>MAGNETYZER.MAG.3/4.PL</t>
  </si>
  <si>
    <t>MAGNETYZER.MAG.1.PL</t>
  </si>
  <si>
    <t>EPS2 Twister - podgrzewacze umywalkowe</t>
  </si>
  <si>
    <t>VAT</t>
  </si>
  <si>
    <t>Profil</t>
  </si>
  <si>
    <t>Klasa</t>
  </si>
  <si>
    <t>Długość brutto</t>
  </si>
  <si>
    <t>Szerokość brutto</t>
  </si>
  <si>
    <t>Głębokość brutto</t>
  </si>
  <si>
    <t>Waga   brutto</t>
  </si>
  <si>
    <t>Objętość [m3]</t>
  </si>
  <si>
    <t>XXS</t>
  </si>
  <si>
    <t>A</t>
  </si>
  <si>
    <t>XS</t>
  </si>
  <si>
    <t>EPS2.P Prister - podgrzewacze prysznicowe</t>
  </si>
  <si>
    <t>EPO2 Amicus - podgrzewacze ciśnieniowe</t>
  </si>
  <si>
    <t>EPO Amicus - podgrzewacze ciśnieniowe</t>
  </si>
  <si>
    <t>PPH3 hydraulic - podgrzewacze trójfazowe z załączaniem hydraulicznym</t>
  </si>
  <si>
    <t>S</t>
  </si>
  <si>
    <t>PPE3 electronic LCD - podgrzewacze trójfazowe ze sterowaniem elektronicznym 
i wyświetlaczem LCD</t>
  </si>
  <si>
    <t>EPP-36 Maximus electronic - podgrzewacze trójfazowe dużej mocy</t>
  </si>
  <si>
    <t>Akcesoria do podgrzewaczy przepływowych</t>
  </si>
  <si>
    <t>Bateria chrom bez wylewki do podgrzewaczy EPS Twister, EPJ Optimus</t>
  </si>
  <si>
    <t>POC Luna inox - ciśnieniowe ogrzewacze umywalkowe</t>
  </si>
  <si>
    <t>Moc akustyczna [dB]</t>
  </si>
  <si>
    <t>Waga brutto</t>
  </si>
  <si>
    <t>5 litrów / 2kW  - podumywalkowy</t>
  </si>
  <si>
    <t>5 litrów / 2kW  - nadumywalkowy</t>
  </si>
  <si>
    <t>5 litrów / 0,6kW  - podumywalkowy</t>
  </si>
  <si>
    <t>10 litrów / 2kW  - podumywalkowy</t>
  </si>
  <si>
    <t>10 litrów / 2kW  - nadumywalkowy</t>
  </si>
  <si>
    <t>C</t>
  </si>
  <si>
    <t>B</t>
  </si>
  <si>
    <t>Akcesoria do ogrzewaczy pojemnościowych</t>
  </si>
  <si>
    <t>Straty postojowe S [W]</t>
  </si>
  <si>
    <t>WW Termo Hit - wymienniki c.w.u. poziome z podwójną wężownicą</t>
  </si>
  <si>
    <t>5906564190216</t>
  </si>
  <si>
    <t>5906564190223</t>
  </si>
  <si>
    <t>5906564190230</t>
  </si>
  <si>
    <t>5906564190247</t>
  </si>
  <si>
    <t>WP Termo Hit - wymienniki c.w.u. poziome, dwupłaszczowe</t>
  </si>
  <si>
    <t>5906564190421</t>
  </si>
  <si>
    <t>5906564190445</t>
  </si>
  <si>
    <t>Wysokość brutto</t>
  </si>
  <si>
    <t>SWK Termo Top - wymienniki stojące z wężownicą spiralną - króćce w górę</t>
  </si>
  <si>
    <t>SE Termo - zasobniki stojące</t>
  </si>
  <si>
    <t>5906564191350</t>
  </si>
  <si>
    <t>5906564191312</t>
  </si>
  <si>
    <t>5906564191329</t>
  </si>
  <si>
    <t>5906564191336</t>
  </si>
  <si>
    <t>5906564191343</t>
  </si>
  <si>
    <t>5906564192272</t>
  </si>
  <si>
    <t>SP - Termo-S - wymienniki płaszczowe</t>
  </si>
  <si>
    <t>Pojemność całkowita / zasobnik [l]</t>
  </si>
  <si>
    <t>SW Termo Max - wymienniki stojące z wężownicą spiralną</t>
  </si>
  <si>
    <t>5906564191015</t>
  </si>
  <si>
    <t>5906564191022</t>
  </si>
  <si>
    <t>5906564191039</t>
  </si>
  <si>
    <t>5906564191046</t>
  </si>
  <si>
    <t>5906564191053</t>
  </si>
  <si>
    <t>5906564191060</t>
  </si>
  <si>
    <t>5906564191077</t>
  </si>
  <si>
    <t>5906564191466</t>
  </si>
  <si>
    <t>SB Termo Solar - wymienniki stojące z dwoma wężownicami</t>
  </si>
  <si>
    <t>5906564191114</t>
  </si>
  <si>
    <t>5906564191121</t>
  </si>
  <si>
    <t>5906564191138</t>
  </si>
  <si>
    <t>5906564191145</t>
  </si>
  <si>
    <t>5906564191176</t>
  </si>
  <si>
    <t>5906564191190</t>
  </si>
  <si>
    <t>SV - zbiorniki buforowe, nieemaliowane w izolacji</t>
  </si>
  <si>
    <t>SVW - zbiorniki buforowe z wężownicą, nieemaliowane w izolacji</t>
  </si>
  <si>
    <t>SVS - zbiorniki buforowe, nieemaliowane z wężownicą c.w.u. ze stali nierdzewnej</t>
  </si>
  <si>
    <t>SVWS - zbiorniki buforowe, nieemaliowane z wężownicą c.w.u. ze stali nierdzewnej i wężownicą stalową</t>
  </si>
  <si>
    <t xml:space="preserve"> Akcesoria do wymienników c.w.u.</t>
  </si>
  <si>
    <t xml:space="preserve">Anoda magnezowa AMW 22x400 z korkiem 3/4" </t>
  </si>
  <si>
    <t xml:space="preserve">Grzałka elektryczna z termostatem GRW-1,4kW/230V, 6/4" </t>
  </si>
  <si>
    <t xml:space="preserve">Grzałka elektryczna z termostatem GRW-2,0kW/230V, 6/4" </t>
  </si>
  <si>
    <t xml:space="preserve">Grzałka elektryczna z termostatem GRW-3,0kW/230V, 6/4" </t>
  </si>
  <si>
    <t xml:space="preserve">Grzałka elektryczna z termostatem GRW-4,5kW/400V, 6/4" </t>
  </si>
  <si>
    <t xml:space="preserve">Grzałka elektryczna z termostatem GRW-6,0kW/400V, 6/4" </t>
  </si>
  <si>
    <t>A+</t>
  </si>
  <si>
    <t>Kolektory słoneczne</t>
  </si>
  <si>
    <t>cena netto [zł]</t>
  </si>
  <si>
    <t>cena brutto [zł]</t>
  </si>
  <si>
    <t>Akcesoria do systemów solarnych</t>
  </si>
  <si>
    <t>Czujnik temperatury do kolektora (SolarComp T1301, Tech)</t>
  </si>
  <si>
    <t>Czujnik temperatury do wymiennika (SolarComp T1001, Tech)</t>
  </si>
  <si>
    <t>grupa pompowa dwu-drogowa 2-12 l/min z pompą UPM3.25-75</t>
  </si>
  <si>
    <t>grupa pompowa dwu-drogowa 8-38 l/min z pompą UPM3.25-75</t>
  </si>
  <si>
    <t>naczynie wzbiorcze solarne 18 litrów</t>
  </si>
  <si>
    <t>naczynie wzbiorcze solarne 25 litrów</t>
  </si>
  <si>
    <t>kompletny zestaw do podłączenia naczynia wzbiorczego 18, 25 i 35 litrów (wieszak; zawór stopowy; wąż do podłączenia)</t>
  </si>
  <si>
    <t>płyn solarny 20 litrów</t>
  </si>
  <si>
    <t>komplektny uchwyt mocujący do blachodachówki (wkręt dwugwint, płytka mocująca, śruba mocująca uchwyt z profilem wielorowkowym)</t>
  </si>
  <si>
    <t>komplektny uchwyt mocujący do dachówki (uchwyt mocujący do łaty dachowej, śruba mocująca uchwyt z profilem wielorowkowym)</t>
  </si>
  <si>
    <t>dla 2-3 osób</t>
  </si>
  <si>
    <t>Uwaga! Do każdego zestawu solarnego należy dobrać odpowiedni zestaw do montażu kolektorów na dachu.</t>
  </si>
  <si>
    <t>EKCO.MN3 - kotły ze sterowaniem pogodowym, z naczyniem przeponowym</t>
  </si>
  <si>
    <t>Efektywność [%]</t>
  </si>
  <si>
    <t>D</t>
  </si>
  <si>
    <t>12/16/20/24kW / 400V 3N~</t>
  </si>
  <si>
    <t>Uwaga! Kotły EKCO.MN3 w przypadku współpracy z zasobnikiem c.w.u. należy dodatkowo wyposażyć w zawór 3-drogowy z siłownikiem i czujnik temperatury WE-019/01</t>
  </si>
  <si>
    <t>EKCO.M3 - kotły ze sterowaniem pogodowym, bez naczynia przeponowego</t>
  </si>
  <si>
    <t>Uwaga! Kotły EKCO.M3 w przypadku współpracy z zasobnikiem c.w.u. należy dodatkowo wyposażyć w zawór 3-drogowy z siłownikiem i czujnik temperatury WE-019/01</t>
  </si>
  <si>
    <t>EKCO.LN3 - kotły z uproszczonym sterowaniem, z naczyniem przeponowym</t>
  </si>
  <si>
    <t>Uwaga! Kotły EKCO.LN3 należy dodatkowo wyposażyć pokojowy regulator temperatury oraz w przypadku współpracy z zasobnikiem w zawór 3-drogowy i czujnik temperatury WE-019/01</t>
  </si>
  <si>
    <t>EKCO.L3 - kotły z uproszczonym sterowaniem, bez naczynia przeponowego</t>
  </si>
  <si>
    <t>Uwaga! Kotły EKCO.L3 należy dodatkowo wyposażyć w pokojowy regulator temperatury oraz w przypadku współpracy z zasobnikiem w zawór  3-drogowy i czujnik temperatury WE-019/01</t>
  </si>
  <si>
    <t>EKD.M3 - kotły dwufunkcyjne ze sterowaniem pogodowym</t>
  </si>
  <si>
    <t>D/C</t>
  </si>
  <si>
    <t>EKCO.T - kotły dużej mocy</t>
  </si>
  <si>
    <t>5906564028007</t>
  </si>
  <si>
    <t>5906564028014</t>
  </si>
  <si>
    <t>5906564028021</t>
  </si>
  <si>
    <t>5906564028038</t>
  </si>
  <si>
    <t>Uwaga! Kotły EKCO.T należy dodatkowo wyposażyć w sterownik temperatury oraz w przypadku współpracy z zasobnikiem w zawór 
3-drogowy i czujnik temperatury WE-008</t>
  </si>
  <si>
    <t>EKCO.TM - kotły dużej mocy ze sterowaniem pogodowym</t>
  </si>
  <si>
    <t>5906564028106</t>
  </si>
  <si>
    <t>5906564028113</t>
  </si>
  <si>
    <t>5906564028120</t>
  </si>
  <si>
    <t>5906564028137</t>
  </si>
  <si>
    <t>Uwaga! Kotły EKCO.TM w przypadku współpracy z zasobnikiem c.w.u. należy dodatkowo wyposażyć w zawór 3-drogowy i czujnik temperatury WE-008</t>
  </si>
  <si>
    <t>Akcesoria do kotłów c.o.</t>
  </si>
  <si>
    <t>Moduł internetowy C.MI do zdalngo sterowania pracą kotłów z serii M3 / MN3</t>
  </si>
  <si>
    <t>5906564130601</t>
  </si>
  <si>
    <t>5906564130618</t>
  </si>
  <si>
    <t>5906564130502</t>
  </si>
  <si>
    <t>5906564130182</t>
  </si>
  <si>
    <t>Zawór dzielący 3-drogowy HONEYWELL (zawórVCZMH6000E, siłownikVC6013ZZ00 z kablem)</t>
  </si>
  <si>
    <t>5907718971729</t>
  </si>
  <si>
    <t>1/2", wydajność 600 l/h</t>
  </si>
  <si>
    <t>3/4", wydajność 900 l/h</t>
  </si>
  <si>
    <t>1", wydajność 1200 l/h</t>
  </si>
  <si>
    <t>BV1.PL</t>
  </si>
  <si>
    <t>BZS-2/250.PL</t>
  </si>
  <si>
    <t>BZS-2.PL</t>
  </si>
  <si>
    <t>BZS-3/300.PL</t>
  </si>
  <si>
    <t>BZS-3.PL</t>
  </si>
  <si>
    <t>BMB-2.PL</t>
  </si>
  <si>
    <t>BMB-3.PL</t>
  </si>
  <si>
    <t>BMB-R.PL</t>
  </si>
  <si>
    <t>BMD-2.PL</t>
  </si>
  <si>
    <t>BMD-3.PL</t>
  </si>
  <si>
    <t>BMD-R.PL</t>
  </si>
  <si>
    <t>BMP-2.PL</t>
  </si>
  <si>
    <t>BMP-3.PL</t>
  </si>
  <si>
    <t>BMP-R.PL</t>
  </si>
  <si>
    <t>BZP-R.PL</t>
  </si>
  <si>
    <t>Kolektor słoneczny płaski BV1.PL / flat solar collector BV1.PL</t>
  </si>
  <si>
    <t>Zestaw solarny BZS.2/250.PL z 2 kolektorami BV1</t>
  </si>
  <si>
    <t>Zestaw solarny BZS.2.PL z 2 kolektorami BV1, bez wymiennika</t>
  </si>
  <si>
    <t>Zestaw solarny BZS.3/300.PL z 3 kolektorami BV1</t>
  </si>
  <si>
    <t>Zestaw solarny BZS.3.PL z 3 kolektorami BV1, bez wymiennika</t>
  </si>
  <si>
    <t>Zestaw montażowy dla 2 kolektorów BV1 - dach skośny; blacho-dachówka, papa</t>
  </si>
  <si>
    <t>Zestaw montażowy dla 3 kolektorów BV1 - dach skośny; blacho-dachówka, papa</t>
  </si>
  <si>
    <t>Zestaw montażowy rozszerzający o 1 kolektor BV1 - dach skośny; blacho-dachówka, papa</t>
  </si>
  <si>
    <t>Zestaw montażowy dla 2 kolektorów BV1 - dach skośny; dachówka</t>
  </si>
  <si>
    <t>Zestaw montażowy dla 3 kolektorów BV1 - dach skośny; dachówka</t>
  </si>
  <si>
    <t>Zestaw montażowy rozszerzający o 1 kolektor BV1 - dach skośny; dachówka</t>
  </si>
  <si>
    <t>Zestaw montażowy dla 2 kolektorów BV1 – powierzchnia płaska</t>
  </si>
  <si>
    <t>Zestaw montażowy dla 3 kolektorów BV1 – powierzchnia płaska</t>
  </si>
  <si>
    <t>Zestaw montażowy rozszerzający o 1 kolektor BV1 - powierzchnia płaska</t>
  </si>
  <si>
    <t>System przyłączeniowy do 2 kolektorów BV1</t>
  </si>
  <si>
    <t>System przyłączeniowy rozszerzający o 1 kolektor BV1</t>
  </si>
  <si>
    <t>Zestawy solarne z kolektorami BV1.PL</t>
  </si>
  <si>
    <t>PKWIU</t>
  </si>
  <si>
    <t>Kod CN</t>
  </si>
  <si>
    <t>27.51.25.0</t>
  </si>
  <si>
    <t>28.14.12.0</t>
  </si>
  <si>
    <t>27.51.30.0</t>
  </si>
  <si>
    <t>27.52.14.0</t>
  </si>
  <si>
    <t>27.52.20.0</t>
  </si>
  <si>
    <t>25.73.30.0</t>
  </si>
  <si>
    <t>26.51.66.0</t>
  </si>
  <si>
    <t>25.21.13.0</t>
  </si>
  <si>
    <t>dla 4-5 osób</t>
  </si>
  <si>
    <t>Przyłącza górne do podgrzewaczy PPE3, PPH3,  (miedź)</t>
  </si>
  <si>
    <t>Przyłącza dolne do podgrzewaczy PPE3, PPH3,  (miedź)</t>
  </si>
  <si>
    <t>Przyłącza górne do podgrzewaczy PPE3, PPH3 (miedź)</t>
  </si>
  <si>
    <t>Przyłącza dolne do podgrzewaczy PPE3, PPH3 (miedź)</t>
  </si>
  <si>
    <t>27.51.29.0</t>
  </si>
  <si>
    <t>Czujnik temperatury WE-008 do kotłów EKCO.T i EKCO.TM  (do pomiaru temperatury wody w zasobniku c.w.u.)</t>
  </si>
  <si>
    <t>25.21.12.0</t>
  </si>
  <si>
    <t>28.29.12.0</t>
  </si>
  <si>
    <t>SWP-300.PL</t>
  </si>
  <si>
    <t>SWP-200.PL</t>
  </si>
  <si>
    <t>Wymiennik c.w.u. stojący z wężownicą o bardzo dużej powierzchni do pomp ciepła SWPC-300 Termo Magnum</t>
  </si>
  <si>
    <t>Wymiennik c.w.u. stojący z wężownicą o dużej powierzchni do pomp ciepła SWP-200 Termo Magnum</t>
  </si>
  <si>
    <t>Wymiennik c.w.u. stojący z wężownicą o dużej powierzchni do pomp ciepła SWP-300 Termo Magnum</t>
  </si>
  <si>
    <t>SWP / SWPC - wymienniki stojące z dużą wężownicą do pomp ciepła</t>
  </si>
  <si>
    <t>SVK - zbiorniki buforowe, króćce w górę, nieemaliowane w izolacji</t>
  </si>
  <si>
    <t>Zestawy do montażu kolektorów na dachu</t>
  </si>
  <si>
    <t>Systemy przyłączeniowe dla kolektorów</t>
  </si>
  <si>
    <t>System przyłączeniowy do 3 kolektorów BV1</t>
  </si>
  <si>
    <t>BZP-2.PL</t>
  </si>
  <si>
    <t>BZP-3.PL</t>
  </si>
  <si>
    <t> 8</t>
  </si>
  <si>
    <t> 7</t>
  </si>
  <si>
    <t> 0,39</t>
  </si>
  <si>
    <t> 0,45</t>
  </si>
  <si>
    <t> 11</t>
  </si>
  <si>
    <t> 6</t>
  </si>
  <si>
    <t> 1,15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</si>
</sst>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[$-415]General"/>
    <numFmt numFmtId="166" formatCode="#,##0.00&quot; &quot;[$zł-415];[Red]&quot;-&quot;#,##0.00&quot; &quot;[$zł-415]"/>
    <numFmt numFmtId="167" formatCode="[$-415]#,##0.00"/>
    <numFmt numFmtId="168" formatCode="[$-415]0"/>
  </numFmts>
  <fonts count="37">
    <font>
      <sz val="11"/>
      <color theme="1"/>
      <name val="Calibri"/>
      <family val="2"/>
      <charset val="238"/>
      <scheme val="minor"/>
    </font>
    <font>
      <b/>
      <sz val="12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</font>
    <font>
      <b/>
      <sz val="12"/>
      <name val="Arial CE"/>
      <family val="2"/>
      <charset val="238"/>
    </font>
    <font>
      <b/>
      <sz val="12"/>
      <color theme="0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9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u/>
      <sz val="8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Arial CE"/>
      <family val="2"/>
      <charset val="238"/>
    </font>
    <font>
      <b/>
      <sz val="12"/>
      <color rgb="FFFFFFFF"/>
      <name val="Arial"/>
      <family val="2"/>
      <charset val="238"/>
    </font>
    <font>
      <sz val="12"/>
      <color rgb="FF000000"/>
      <name val="Arial CE"/>
      <charset val="238"/>
    </font>
    <font>
      <b/>
      <sz val="8"/>
      <color rgb="FFFFFFFF"/>
      <name val="Arial"/>
      <family val="2"/>
      <charset val="238"/>
    </font>
    <font>
      <sz val="8"/>
      <color rgb="FF000000"/>
      <name val="Arial CE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rgb="FF000000"/>
      <name val="Arial CE1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3"/>
        <bgColor indexed="59"/>
      </patternFill>
    </fill>
    <fill>
      <patternFill patternType="solid">
        <fgColor theme="1"/>
        <bgColor indexed="59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0" fontId="18" fillId="0" borderId="0"/>
    <xf numFmtId="0" fontId="19" fillId="0" borderId="0"/>
    <xf numFmtId="165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6" fontId="22" fillId="0" borderId="0"/>
  </cellStyleXfs>
  <cellXfs count="583">
    <xf numFmtId="0" fontId="0" fillId="0" borderId="0" xfId="0"/>
    <xf numFmtId="0" fontId="4" fillId="0" borderId="0" xfId="0" applyFont="1" applyFill="1" applyAlignment="1">
      <alignment vertical="center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10" fillId="2" borderId="1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1" fillId="4" borderId="3" xfId="0" applyNumberFormat="1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left" vertical="center"/>
    </xf>
    <xf numFmtId="4" fontId="1" fillId="4" borderId="4" xfId="0" applyNumberFormat="1" applyFont="1" applyFill="1" applyBorder="1" applyAlignment="1">
      <alignment horizontal="left" vertical="center"/>
    </xf>
    <xf numFmtId="4" fontId="1" fillId="5" borderId="5" xfId="0" applyNumberFormat="1" applyFont="1" applyFill="1" applyBorder="1" applyAlignment="1">
      <alignment horizontal="left" vertical="center"/>
    </xf>
    <xf numFmtId="4" fontId="1" fillId="5" borderId="6" xfId="0" applyNumberFormat="1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left" vertical="center"/>
    </xf>
    <xf numFmtId="1" fontId="12" fillId="7" borderId="3" xfId="0" applyNumberFormat="1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4" fontId="12" fillId="7" borderId="4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left" vertical="center"/>
    </xf>
    <xf numFmtId="1" fontId="12" fillId="7" borderId="17" xfId="0" applyNumberFormat="1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4" fontId="12" fillId="7" borderId="23" xfId="0" applyNumberFormat="1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left" vertical="center"/>
    </xf>
    <xf numFmtId="1" fontId="5" fillId="0" borderId="26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left" vertical="top"/>
    </xf>
    <xf numFmtId="0" fontId="5" fillId="7" borderId="23" xfId="0" applyFont="1" applyFill="1" applyBorder="1" applyAlignment="1">
      <alignment horizontal="left" vertical="center"/>
    </xf>
    <xf numFmtId="4" fontId="5" fillId="7" borderId="23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horizontal="left" vertical="top"/>
    </xf>
    <xf numFmtId="0" fontId="3" fillId="0" borderId="29" xfId="0" applyFont="1" applyBorder="1" applyAlignment="1">
      <alignment horizontal="left" vertical="center"/>
    </xf>
    <xf numFmtId="1" fontId="6" fillId="0" borderId="30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4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left" vertical="justify"/>
    </xf>
    <xf numFmtId="1" fontId="12" fillId="7" borderId="4" xfId="0" applyNumberFormat="1" applyFont="1" applyFill="1" applyBorder="1" applyAlignment="1">
      <alignment horizontal="left" vertical="center"/>
    </xf>
    <xf numFmtId="1" fontId="12" fillId="7" borderId="19" xfId="0" applyNumberFormat="1" applyFont="1" applyFill="1" applyBorder="1" applyAlignment="1">
      <alignment horizontal="left" vertical="center"/>
    </xf>
    <xf numFmtId="1" fontId="12" fillId="7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left" vertical="justify"/>
    </xf>
    <xf numFmtId="1" fontId="5" fillId="0" borderId="18" xfId="0" applyNumberFormat="1" applyFont="1" applyFill="1" applyBorder="1" applyAlignment="1">
      <alignment horizontal="left" vertical="justify"/>
    </xf>
    <xf numFmtId="0" fontId="3" fillId="0" borderId="3" xfId="0" applyFont="1" applyBorder="1" applyAlignment="1">
      <alignment horizontal="left" vertical="center"/>
    </xf>
    <xf numFmtId="1" fontId="14" fillId="0" borderId="4" xfId="0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left" vertical="center"/>
    </xf>
    <xf numFmtId="0" fontId="12" fillId="7" borderId="32" xfId="0" applyFont="1" applyFill="1" applyBorder="1" applyAlignment="1">
      <alignment horizontal="left" vertical="center"/>
    </xf>
    <xf numFmtId="4" fontId="12" fillId="7" borderId="32" xfId="0" applyNumberFormat="1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left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" fontId="1" fillId="4" borderId="4" xfId="0" applyNumberFormat="1" applyFont="1" applyFill="1" applyBorder="1" applyAlignment="1">
      <alignment horizontal="left" vertical="center" wrapText="1"/>
    </xf>
    <xf numFmtId="4" fontId="1" fillId="4" borderId="19" xfId="0" applyNumberFormat="1" applyFont="1" applyFill="1" applyBorder="1" applyAlignment="1">
      <alignment horizontal="left" vertical="center" wrapText="1"/>
    </xf>
    <xf numFmtId="4" fontId="1" fillId="4" borderId="37" xfId="0" applyNumberFormat="1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left" vertical="center" wrapText="1"/>
    </xf>
    <xf numFmtId="1" fontId="1" fillId="4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vertical="center"/>
    </xf>
    <xf numFmtId="4" fontId="12" fillId="7" borderId="4" xfId="0" applyNumberFormat="1" applyFont="1" applyFill="1" applyBorder="1" applyAlignment="1">
      <alignment vertical="center"/>
    </xf>
    <xf numFmtId="0" fontId="12" fillId="7" borderId="19" xfId="0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1" fontId="12" fillId="7" borderId="12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vertical="center"/>
    </xf>
    <xf numFmtId="4" fontId="12" fillId="7" borderId="23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4" fontId="1" fillId="4" borderId="18" xfId="0" applyNumberFormat="1" applyFont="1" applyFill="1" applyBorder="1" applyAlignment="1">
      <alignment horizontal="left" vertical="center"/>
    </xf>
    <xf numFmtId="4" fontId="1" fillId="4" borderId="18" xfId="0" applyNumberFormat="1" applyFont="1" applyFill="1" applyBorder="1" applyAlignment="1">
      <alignment horizontal="left" vertical="center" wrapText="1"/>
    </xf>
    <xf numFmtId="4" fontId="1" fillId="4" borderId="38" xfId="0" applyNumberFormat="1" applyFont="1" applyFill="1" applyBorder="1" applyAlignment="1">
      <alignment horizontal="left" vertical="center" wrapText="1"/>
    </xf>
    <xf numFmtId="4" fontId="1" fillId="4" borderId="39" xfId="0" applyNumberFormat="1" applyFont="1" applyFill="1" applyBorder="1" applyAlignment="1">
      <alignment horizontal="left" vertical="center" wrapText="1"/>
    </xf>
    <xf numFmtId="1" fontId="1" fillId="4" borderId="18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3" fontId="12" fillId="7" borderId="4" xfId="0" applyNumberFormat="1" applyFont="1" applyFill="1" applyBorder="1" applyAlignment="1">
      <alignment vertical="center"/>
    </xf>
    <xf numFmtId="1" fontId="12" fillId="7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12" fillId="7" borderId="23" xfId="0" applyNumberFormat="1" applyFont="1" applyFill="1" applyBorder="1" applyAlignment="1">
      <alignment horizontal="left" vertical="center" wrapText="1"/>
    </xf>
    <xf numFmtId="1" fontId="12" fillId="7" borderId="16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horizontal="center" vertical="center"/>
    </xf>
    <xf numFmtId="0" fontId="3" fillId="0" borderId="0" xfId="0" applyFont="1"/>
    <xf numFmtId="49" fontId="3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5" fillId="0" borderId="42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left" vertical="center"/>
    </xf>
    <xf numFmtId="0" fontId="12" fillId="7" borderId="1" xfId="0" applyFont="1" applyFill="1" applyBorder="1" applyAlignment="1">
      <alignment vertical="center"/>
    </xf>
    <xf numFmtId="1" fontId="12" fillId="7" borderId="1" xfId="0" applyNumberFormat="1" applyFont="1" applyFill="1" applyBorder="1" applyAlignment="1">
      <alignment vertical="center"/>
    </xf>
    <xf numFmtId="0" fontId="3" fillId="0" borderId="43" xfId="0" applyFont="1" applyBorder="1" applyAlignment="1">
      <alignment horizontal="left" vertical="center"/>
    </xf>
    <xf numFmtId="1" fontId="6" fillId="0" borderId="43" xfId="0" applyNumberFormat="1" applyFont="1" applyFill="1" applyBorder="1" applyAlignment="1">
      <alignment horizontal="left" vertical="center"/>
    </xf>
    <xf numFmtId="4" fontId="6" fillId="0" borderId="38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left" vertical="center" wrapText="1"/>
    </xf>
    <xf numFmtId="4" fontId="1" fillId="4" borderId="44" xfId="0" applyNumberFormat="1" applyFont="1" applyFill="1" applyBorder="1" applyAlignment="1">
      <alignment horizontal="left" vertical="center"/>
    </xf>
    <xf numFmtId="4" fontId="1" fillId="4" borderId="32" xfId="0" applyNumberFormat="1" applyFont="1" applyFill="1" applyBorder="1" applyAlignment="1">
      <alignment horizontal="left" vertical="center" wrapText="1"/>
    </xf>
    <xf numFmtId="0" fontId="4" fillId="0" borderId="0" xfId="0" applyFont="1"/>
    <xf numFmtId="4" fontId="1" fillId="4" borderId="3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1" fontId="6" fillId="0" borderId="25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1" fontId="6" fillId="0" borderId="28" xfId="0" applyNumberFormat="1" applyFont="1" applyFill="1" applyBorder="1" applyAlignment="1">
      <alignment horizontal="left" vertical="center"/>
    </xf>
    <xf numFmtId="1" fontId="12" fillId="7" borderId="47" xfId="0" applyNumberFormat="1" applyFont="1" applyFill="1" applyBorder="1" applyAlignment="1">
      <alignment horizontal="left" vertical="center"/>
    </xf>
    <xf numFmtId="1" fontId="12" fillId="7" borderId="23" xfId="0" applyNumberFormat="1" applyFont="1" applyFill="1" applyBorder="1" applyAlignment="1">
      <alignment horizontal="left" vertical="center"/>
    </xf>
    <xf numFmtId="1" fontId="12" fillId="7" borderId="16" xfId="0" applyNumberFormat="1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left" vertical="center"/>
    </xf>
    <xf numFmtId="4" fontId="12" fillId="0" borderId="9" xfId="0" applyNumberFormat="1" applyFont="1" applyFill="1" applyBorder="1" applyAlignment="1">
      <alignment horizontal="left" vertical="center"/>
    </xf>
    <xf numFmtId="4" fontId="12" fillId="7" borderId="22" xfId="0" applyNumberFormat="1" applyFont="1" applyFill="1" applyBorder="1" applyAlignment="1">
      <alignment horizontal="left" vertical="center"/>
    </xf>
    <xf numFmtId="4" fontId="12" fillId="7" borderId="10" xfId="0" applyNumberFormat="1" applyFont="1" applyFill="1" applyBorder="1" applyAlignment="1">
      <alignment horizontal="left" vertical="center"/>
    </xf>
    <xf numFmtId="4" fontId="12" fillId="7" borderId="20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horizontal="center" vertical="center"/>
    </xf>
    <xf numFmtId="4" fontId="12" fillId="7" borderId="11" xfId="0" applyNumberFormat="1" applyFont="1" applyFill="1" applyBorder="1" applyAlignment="1">
      <alignment horizontal="left" vertical="center"/>
    </xf>
    <xf numFmtId="4" fontId="12" fillId="7" borderId="12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2" fillId="0" borderId="9" xfId="0" applyNumberFormat="1" applyFont="1" applyFill="1" applyBorder="1" applyAlignment="1">
      <alignment horizontal="left" vertical="center"/>
    </xf>
    <xf numFmtId="49" fontId="12" fillId="7" borderId="3" xfId="0" applyNumberFormat="1" applyFont="1" applyFill="1" applyBorder="1" applyAlignment="1">
      <alignment horizontal="left" vertical="center"/>
    </xf>
    <xf numFmtId="49" fontId="12" fillId="7" borderId="4" xfId="0" applyNumberFormat="1" applyFont="1" applyFill="1" applyBorder="1" applyAlignment="1">
      <alignment horizontal="left" vertical="center"/>
    </xf>
    <xf numFmtId="49" fontId="12" fillId="7" borderId="11" xfId="0" applyNumberFormat="1" applyFont="1" applyFill="1" applyBorder="1" applyAlignment="1">
      <alignment horizontal="left" vertical="center"/>
    </xf>
    <xf numFmtId="49" fontId="12" fillId="7" borderId="12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" fontId="12" fillId="7" borderId="2" xfId="0" applyNumberFormat="1" applyFont="1" applyFill="1" applyBorder="1" applyAlignment="1">
      <alignment horizontal="left" vertical="center"/>
    </xf>
    <xf numFmtId="4" fontId="12" fillId="7" borderId="0" xfId="0" applyNumberFormat="1" applyFont="1" applyFill="1" applyBorder="1" applyAlignment="1">
      <alignment horizontal="left" vertical="center"/>
    </xf>
    <xf numFmtId="49" fontId="12" fillId="7" borderId="19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13" fillId="6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" fontId="12" fillId="0" borderId="46" xfId="0" applyNumberFormat="1" applyFont="1" applyFill="1" applyBorder="1" applyAlignment="1">
      <alignment horizontal="left" vertical="center"/>
    </xf>
    <xf numFmtId="1" fontId="12" fillId="7" borderId="6" xfId="0" applyNumberFormat="1" applyFont="1" applyFill="1" applyBorder="1" applyAlignment="1">
      <alignment horizontal="center" vertical="center"/>
    </xf>
    <xf numFmtId="1" fontId="12" fillId="7" borderId="5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left" vertical="center"/>
    </xf>
    <xf numFmtId="1" fontId="5" fillId="0" borderId="49" xfId="0" applyNumberFormat="1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4" fontId="2" fillId="0" borderId="22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left" vertical="center"/>
    </xf>
    <xf numFmtId="4" fontId="1" fillId="4" borderId="6" xfId="0" applyNumberFormat="1" applyFont="1" applyFill="1" applyBorder="1" applyAlignment="1">
      <alignment horizontal="left" vertical="center" wrapText="1"/>
    </xf>
    <xf numFmtId="4" fontId="1" fillId="4" borderId="24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49" fontId="6" fillId="0" borderId="3" xfId="0" applyNumberFormat="1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2" fillId="7" borderId="32" xfId="0" applyFont="1" applyFill="1" applyBorder="1" applyAlignment="1">
      <alignment vertical="center"/>
    </xf>
    <xf numFmtId="4" fontId="12" fillId="7" borderId="32" xfId="0" applyNumberFormat="1" applyFont="1" applyFill="1" applyBorder="1" applyAlignment="1">
      <alignment vertical="center"/>
    </xf>
    <xf numFmtId="0" fontId="12" fillId="7" borderId="33" xfId="0" applyFont="1" applyFill="1" applyBorder="1" applyAlignment="1">
      <alignment vertical="center"/>
    </xf>
    <xf numFmtId="1" fontId="12" fillId="7" borderId="32" xfId="0" applyNumberFormat="1" applyFont="1" applyFill="1" applyBorder="1" applyAlignment="1">
      <alignment vertical="center"/>
    </xf>
    <xf numFmtId="1" fontId="3" fillId="0" borderId="35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5" fillId="0" borderId="28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left" vertical="center" wrapText="1"/>
    </xf>
    <xf numFmtId="1" fontId="12" fillId="7" borderId="32" xfId="0" applyNumberFormat="1" applyFont="1" applyFill="1" applyBorder="1" applyAlignment="1">
      <alignment horizontal="left" vertical="center" wrapText="1"/>
    </xf>
    <xf numFmtId="1" fontId="12" fillId="7" borderId="33" xfId="0" applyNumberFormat="1" applyFont="1" applyFill="1" applyBorder="1" applyAlignment="1">
      <alignment horizontal="left" vertical="center" wrapText="1"/>
    </xf>
    <xf numFmtId="1" fontId="5" fillId="0" borderId="48" xfId="0" applyNumberFormat="1" applyFont="1" applyFill="1" applyBorder="1" applyAlignment="1">
      <alignment horizontal="left" vertical="center" wrapText="1"/>
    </xf>
    <xf numFmtId="1" fontId="5" fillId="0" borderId="49" xfId="0" applyNumberFormat="1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1" fontId="12" fillId="9" borderId="10" xfId="0" applyNumberFormat="1" applyFont="1" applyFill="1" applyBorder="1" applyAlignment="1">
      <alignment horizontal="left" vertical="center"/>
    </xf>
    <xf numFmtId="1" fontId="12" fillId="9" borderId="4" xfId="0" applyNumberFormat="1" applyFont="1" applyFill="1" applyBorder="1" applyAlignment="1">
      <alignment horizontal="left" vertical="center" wrapText="1"/>
    </xf>
    <xf numFmtId="1" fontId="12" fillId="9" borderId="19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1" fontId="12" fillId="7" borderId="50" xfId="0" applyNumberFormat="1" applyFont="1" applyFill="1" applyBorder="1" applyAlignment="1">
      <alignment horizontal="left" vertical="center"/>
    </xf>
    <xf numFmtId="1" fontId="12" fillId="7" borderId="6" xfId="0" applyNumberFormat="1" applyFont="1" applyFill="1" applyBorder="1" applyAlignment="1">
      <alignment horizontal="left" vertical="center"/>
    </xf>
    <xf numFmtId="1" fontId="12" fillId="7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center"/>
    </xf>
    <xf numFmtId="167" fontId="25" fillId="11" borderId="51" xfId="3" applyNumberFormat="1" applyFont="1" applyFill="1" applyBorder="1" applyAlignment="1">
      <alignment horizontal="left" vertical="center"/>
    </xf>
    <xf numFmtId="167" fontId="25" fillId="11" borderId="52" xfId="3" applyNumberFormat="1" applyFont="1" applyFill="1" applyBorder="1" applyAlignment="1">
      <alignment horizontal="left" vertical="center" wrapText="1"/>
    </xf>
    <xf numFmtId="167" fontId="25" fillId="11" borderId="53" xfId="3" applyNumberFormat="1" applyFont="1" applyFill="1" applyBorder="1" applyAlignment="1">
      <alignment horizontal="left" vertical="center" wrapText="1"/>
    </xf>
    <xf numFmtId="165" fontId="26" fillId="0" borderId="0" xfId="3" applyFont="1" applyAlignment="1">
      <alignment vertical="center"/>
    </xf>
    <xf numFmtId="167" fontId="27" fillId="0" borderId="0" xfId="3" applyNumberFormat="1" applyFont="1" applyAlignment="1">
      <alignment horizontal="left" vertical="center"/>
    </xf>
    <xf numFmtId="167" fontId="27" fillId="0" borderId="52" xfId="3" applyNumberFormat="1" applyFont="1" applyBorder="1" applyAlignment="1">
      <alignment horizontal="left" vertical="center" wrapText="1"/>
    </xf>
    <xf numFmtId="167" fontId="27" fillId="0" borderId="53" xfId="3" applyNumberFormat="1" applyFont="1" applyBorder="1" applyAlignment="1">
      <alignment horizontal="left" vertical="center" wrapText="1"/>
    </xf>
    <xf numFmtId="165" fontId="28" fillId="0" borderId="0" xfId="3" applyFont="1" applyAlignment="1">
      <alignment vertical="center"/>
    </xf>
    <xf numFmtId="168" fontId="29" fillId="12" borderId="54" xfId="3" applyNumberFormat="1" applyFont="1" applyFill="1" applyBorder="1" applyAlignment="1">
      <alignment horizontal="left" vertical="center"/>
    </xf>
    <xf numFmtId="49" fontId="30" fillId="12" borderId="54" xfId="3" applyNumberFormat="1" applyFont="1" applyFill="1" applyBorder="1" applyAlignment="1">
      <alignment horizontal="left" vertical="center" wrapText="1"/>
    </xf>
    <xf numFmtId="49" fontId="30" fillId="12" borderId="54" xfId="3" applyNumberFormat="1" applyFont="1" applyFill="1" applyBorder="1" applyAlignment="1">
      <alignment horizontal="center" vertical="center"/>
    </xf>
    <xf numFmtId="49" fontId="30" fillId="12" borderId="55" xfId="3" applyNumberFormat="1" applyFont="1" applyFill="1" applyBorder="1" applyAlignment="1">
      <alignment horizontal="center" vertical="center"/>
    </xf>
    <xf numFmtId="168" fontId="31" fillId="0" borderId="56" xfId="3" applyNumberFormat="1" applyFont="1" applyBorder="1" applyAlignment="1">
      <alignment horizontal="left" vertical="center"/>
    </xf>
    <xf numFmtId="168" fontId="31" fillId="0" borderId="55" xfId="3" applyNumberFormat="1" applyFont="1" applyBorder="1" applyAlignment="1">
      <alignment horizontal="left" vertical="center"/>
    </xf>
    <xf numFmtId="165" fontId="32" fillId="0" borderId="57" xfId="3" applyFont="1" applyBorder="1" applyAlignment="1">
      <alignment horizontal="left" vertical="center"/>
    </xf>
    <xf numFmtId="165" fontId="31" fillId="0" borderId="58" xfId="3" applyFont="1" applyBorder="1" applyAlignment="1">
      <alignment horizontal="center" vertical="center" wrapText="1"/>
    </xf>
    <xf numFmtId="167" fontId="31" fillId="0" borderId="57" xfId="3" applyNumberFormat="1" applyFont="1" applyBorder="1" applyAlignment="1">
      <alignment horizontal="center" vertical="center"/>
    </xf>
    <xf numFmtId="165" fontId="31" fillId="0" borderId="57" xfId="3" applyFont="1" applyBorder="1" applyAlignment="1">
      <alignment horizontal="center" vertical="center"/>
    </xf>
    <xf numFmtId="168" fontId="32" fillId="0" borderId="54" xfId="3" applyNumberFormat="1" applyFont="1" applyBorder="1" applyAlignment="1">
      <alignment horizontal="left" vertical="center"/>
    </xf>
    <xf numFmtId="165" fontId="32" fillId="0" borderId="54" xfId="3" applyFont="1" applyBorder="1" applyAlignment="1">
      <alignment horizontal="left" vertical="center"/>
    </xf>
    <xf numFmtId="165" fontId="32" fillId="0" borderId="54" xfId="3" applyFont="1" applyBorder="1" applyAlignment="1">
      <alignment horizontal="left" vertical="center" wrapText="1"/>
    </xf>
    <xf numFmtId="167" fontId="31" fillId="0" borderId="54" xfId="3" applyNumberFormat="1" applyFont="1" applyBorder="1" applyAlignment="1">
      <alignment horizontal="center" vertical="center"/>
    </xf>
    <xf numFmtId="165" fontId="31" fillId="0" borderId="54" xfId="3" applyFont="1" applyBorder="1" applyAlignment="1">
      <alignment horizontal="center" vertical="center"/>
    </xf>
    <xf numFmtId="167" fontId="31" fillId="0" borderId="55" xfId="3" applyNumberFormat="1" applyFont="1" applyBorder="1" applyAlignment="1">
      <alignment horizontal="center" vertical="center"/>
    </xf>
    <xf numFmtId="165" fontId="28" fillId="0" borderId="54" xfId="3" applyFont="1" applyBorder="1" applyAlignment="1">
      <alignment vertical="center"/>
    </xf>
    <xf numFmtId="165" fontId="28" fillId="0" borderId="55" xfId="3" applyFont="1" applyBorder="1" applyAlignment="1">
      <alignment vertical="center"/>
    </xf>
    <xf numFmtId="168" fontId="31" fillId="0" borderId="59" xfId="3" applyNumberFormat="1" applyFont="1" applyBorder="1" applyAlignment="1">
      <alignment horizontal="left" vertical="center"/>
    </xf>
    <xf numFmtId="168" fontId="28" fillId="0" borderId="53" xfId="3" applyNumberFormat="1" applyFont="1" applyBorder="1" applyAlignment="1">
      <alignment horizontal="center" vertical="center" wrapText="1"/>
    </xf>
    <xf numFmtId="165" fontId="33" fillId="0" borderId="58" xfId="3" applyFont="1" applyBorder="1" applyAlignment="1">
      <alignment horizontal="left" vertical="center" wrapText="1"/>
    </xf>
    <xf numFmtId="167" fontId="32" fillId="0" borderId="57" xfId="3" applyNumberFormat="1" applyFont="1" applyBorder="1" applyAlignment="1">
      <alignment horizontal="center" vertical="center"/>
    </xf>
    <xf numFmtId="165" fontId="28" fillId="0" borderId="57" xfId="3" applyFont="1" applyBorder="1" applyAlignment="1">
      <alignment vertical="center"/>
    </xf>
    <xf numFmtId="168" fontId="31" fillId="0" borderId="51" xfId="3" applyNumberFormat="1" applyFont="1" applyBorder="1" applyAlignment="1">
      <alignment horizontal="left" vertical="center"/>
    </xf>
    <xf numFmtId="168" fontId="31" fillId="0" borderId="52" xfId="3" applyNumberFormat="1" applyFont="1" applyBorder="1" applyAlignment="1">
      <alignment horizontal="left" vertical="center"/>
    </xf>
    <xf numFmtId="165" fontId="32" fillId="0" borderId="52" xfId="3" applyFont="1" applyBorder="1" applyAlignment="1">
      <alignment horizontal="left" vertical="center" wrapText="1"/>
    </xf>
    <xf numFmtId="167" fontId="31" fillId="0" borderId="52" xfId="3" applyNumberFormat="1" applyFont="1" applyBorder="1" applyAlignment="1">
      <alignment horizontal="center" vertical="center"/>
    </xf>
    <xf numFmtId="165" fontId="31" fillId="0" borderId="52" xfId="3" applyFont="1" applyBorder="1" applyAlignment="1">
      <alignment horizontal="center" vertical="center"/>
    </xf>
    <xf numFmtId="167" fontId="32" fillId="0" borderId="53" xfId="3" applyNumberFormat="1" applyFont="1" applyBorder="1" applyAlignment="1">
      <alignment horizontal="center" vertical="center"/>
    </xf>
    <xf numFmtId="165" fontId="31" fillId="0" borderId="0" xfId="3" applyFont="1" applyAlignment="1">
      <alignment vertical="center"/>
    </xf>
    <xf numFmtId="168" fontId="29" fillId="12" borderId="58" xfId="3" applyNumberFormat="1" applyFont="1" applyFill="1" applyBorder="1" applyAlignment="1">
      <alignment horizontal="left" vertical="center"/>
    </xf>
    <xf numFmtId="168" fontId="29" fillId="12" borderId="55" xfId="3" applyNumberFormat="1" applyFont="1" applyFill="1" applyBorder="1" applyAlignment="1">
      <alignment horizontal="left" vertical="center"/>
    </xf>
    <xf numFmtId="165" fontId="30" fillId="0" borderId="0" xfId="3" applyFont="1" applyAlignment="1">
      <alignment vertical="center"/>
    </xf>
    <xf numFmtId="168" fontId="31" fillId="0" borderId="57" xfId="3" applyNumberFormat="1" applyFont="1" applyBorder="1" applyAlignment="1">
      <alignment horizontal="left" vertical="center"/>
    </xf>
    <xf numFmtId="165" fontId="31" fillId="0" borderId="58" xfId="3" applyFont="1" applyBorder="1" applyAlignment="1">
      <alignment horizontal="left" vertical="center" wrapText="1"/>
    </xf>
    <xf numFmtId="165" fontId="34" fillId="0" borderId="60" xfId="3" applyFont="1" applyBorder="1" applyAlignment="1">
      <alignment vertical="center"/>
    </xf>
    <xf numFmtId="168" fontId="31" fillId="0" borderId="57" xfId="3" applyNumberFormat="1" applyFont="1" applyBorder="1" applyAlignment="1">
      <alignment horizontal="center" vertical="center"/>
    </xf>
    <xf numFmtId="165" fontId="31" fillId="0" borderId="57" xfId="3" applyFont="1" applyBorder="1" applyAlignment="1">
      <alignment horizontal="left" vertical="center" wrapText="1"/>
    </xf>
    <xf numFmtId="165" fontId="34" fillId="0" borderId="59" xfId="3" applyFont="1" applyBorder="1" applyAlignment="1">
      <alignment vertical="center"/>
    </xf>
    <xf numFmtId="168" fontId="32" fillId="0" borderId="60" xfId="3" applyNumberFormat="1" applyFont="1" applyBorder="1" applyAlignment="1">
      <alignment horizontal="left" vertical="center"/>
    </xf>
    <xf numFmtId="165" fontId="28" fillId="0" borderId="56" xfId="3" applyFont="1" applyBorder="1" applyAlignment="1">
      <alignment vertical="center"/>
    </xf>
    <xf numFmtId="168" fontId="32" fillId="0" borderId="58" xfId="3" applyNumberFormat="1" applyFont="1" applyBorder="1" applyAlignment="1">
      <alignment horizontal="left" vertical="center"/>
    </xf>
    <xf numFmtId="165" fontId="28" fillId="0" borderId="61" xfId="3" applyFont="1" applyBorder="1" applyAlignment="1">
      <alignment horizontal="left" vertical="center"/>
    </xf>
    <xf numFmtId="165" fontId="32" fillId="0" borderId="0" xfId="3" applyFont="1" applyAlignment="1">
      <alignment vertical="center"/>
    </xf>
    <xf numFmtId="168" fontId="29" fillId="12" borderId="57" xfId="3" applyNumberFormat="1" applyFont="1" applyFill="1" applyBorder="1" applyAlignment="1">
      <alignment horizontal="left" vertical="center"/>
    </xf>
    <xf numFmtId="165" fontId="30" fillId="13" borderId="57" xfId="3" applyFont="1" applyFill="1" applyBorder="1" applyAlignment="1">
      <alignment vertical="center"/>
    </xf>
    <xf numFmtId="49" fontId="30" fillId="12" borderId="57" xfId="3" applyNumberFormat="1" applyFont="1" applyFill="1" applyBorder="1" applyAlignment="1">
      <alignment horizontal="left" vertical="center" wrapText="1"/>
    </xf>
    <xf numFmtId="49" fontId="30" fillId="12" borderId="57" xfId="3" applyNumberFormat="1" applyFont="1" applyFill="1" applyBorder="1" applyAlignment="1">
      <alignment horizontal="center" vertical="center"/>
    </xf>
    <xf numFmtId="165" fontId="31" fillId="0" borderId="57" xfId="3" applyFont="1" applyBorder="1" applyAlignment="1">
      <alignment horizontal="center" vertical="center" wrapText="1"/>
    </xf>
    <xf numFmtId="168" fontId="28" fillId="0" borderId="57" xfId="3" applyNumberFormat="1" applyFont="1" applyBorder="1" applyAlignment="1">
      <alignment vertical="center"/>
    </xf>
    <xf numFmtId="168" fontId="32" fillId="0" borderId="57" xfId="3" applyNumberFormat="1" applyFont="1" applyBorder="1" applyAlignment="1">
      <alignment horizontal="left" vertical="center" wrapText="1"/>
    </xf>
    <xf numFmtId="165" fontId="31" fillId="0" borderId="57" xfId="3" applyFont="1" applyBorder="1" applyAlignment="1">
      <alignment horizontal="left" vertical="center"/>
    </xf>
    <xf numFmtId="168" fontId="31" fillId="0" borderId="57" xfId="3" applyNumberFormat="1" applyFont="1" applyBorder="1" applyAlignment="1">
      <alignment horizontal="center" vertical="center" wrapText="1"/>
    </xf>
    <xf numFmtId="165" fontId="32" fillId="0" borderId="57" xfId="3" applyFont="1" applyBorder="1" applyAlignment="1">
      <alignment horizontal="left" vertical="center" wrapText="1"/>
    </xf>
    <xf numFmtId="165" fontId="28" fillId="0" borderId="58" xfId="3" applyFont="1" applyBorder="1" applyAlignment="1">
      <alignment vertical="center"/>
    </xf>
    <xf numFmtId="168" fontId="28" fillId="0" borderId="54" xfId="3" applyNumberFormat="1" applyFont="1" applyBorder="1" applyAlignment="1">
      <alignment vertical="center"/>
    </xf>
    <xf numFmtId="168" fontId="31" fillId="0" borderId="63" xfId="3" applyNumberFormat="1" applyFont="1" applyBorder="1" applyAlignment="1">
      <alignment horizontal="left" vertical="center"/>
    </xf>
    <xf numFmtId="168" fontId="31" fillId="0" borderId="61" xfId="3" applyNumberFormat="1" applyFont="1" applyBorder="1" applyAlignment="1">
      <alignment horizontal="left" vertical="center"/>
    </xf>
    <xf numFmtId="165" fontId="31" fillId="0" borderId="61" xfId="3" applyFont="1" applyBorder="1" applyAlignment="1">
      <alignment horizontal="left" vertical="center" wrapText="1"/>
    </xf>
    <xf numFmtId="167" fontId="31" fillId="0" borderId="61" xfId="3" applyNumberFormat="1" applyFont="1" applyBorder="1" applyAlignment="1">
      <alignment horizontal="center" vertical="center"/>
    </xf>
    <xf numFmtId="165" fontId="31" fillId="0" borderId="61" xfId="3" applyFont="1" applyBorder="1" applyAlignment="1">
      <alignment horizontal="center" vertical="center"/>
    </xf>
    <xf numFmtId="167" fontId="31" fillId="0" borderId="62" xfId="3" applyNumberFormat="1" applyFont="1" applyBorder="1" applyAlignment="1">
      <alignment horizontal="center" vertical="center"/>
    </xf>
    <xf numFmtId="165" fontId="29" fillId="12" borderId="54" xfId="3" applyFont="1" applyFill="1" applyBorder="1" applyAlignment="1">
      <alignment horizontal="left" vertical="center" wrapText="1"/>
    </xf>
    <xf numFmtId="167" fontId="29" fillId="12" borderId="54" xfId="3" applyNumberFormat="1" applyFont="1" applyFill="1" applyBorder="1" applyAlignment="1">
      <alignment horizontal="center" vertical="center"/>
    </xf>
    <xf numFmtId="165" fontId="29" fillId="12" borderId="54" xfId="3" applyFont="1" applyFill="1" applyBorder="1" applyAlignment="1">
      <alignment horizontal="center" vertical="center"/>
    </xf>
    <xf numFmtId="165" fontId="29" fillId="12" borderId="55" xfId="3" applyFont="1" applyFill="1" applyBorder="1" applyAlignment="1">
      <alignment horizontal="center" vertical="center"/>
    </xf>
    <xf numFmtId="168" fontId="31" fillId="0" borderId="64" xfId="3" applyNumberFormat="1" applyFont="1" applyBorder="1" applyAlignment="1">
      <alignment horizontal="left" vertical="center"/>
    </xf>
    <xf numFmtId="165" fontId="31" fillId="0" borderId="51" xfId="3" applyFont="1" applyBorder="1" applyAlignment="1">
      <alignment horizontal="center" vertical="center" wrapText="1"/>
    </xf>
    <xf numFmtId="167" fontId="31" fillId="0" borderId="59" xfId="3" applyNumberFormat="1" applyFont="1" applyBorder="1" applyAlignment="1">
      <alignment horizontal="center" vertical="center"/>
    </xf>
    <xf numFmtId="165" fontId="31" fillId="0" borderId="59" xfId="3" applyFont="1" applyBorder="1" applyAlignment="1">
      <alignment horizontal="center" vertical="center"/>
    </xf>
    <xf numFmtId="168" fontId="33" fillId="0" borderId="54" xfId="3" applyNumberFormat="1" applyFont="1" applyBorder="1" applyAlignment="1">
      <alignment horizontal="left" vertical="center" wrapText="1"/>
    </xf>
    <xf numFmtId="168" fontId="33" fillId="0" borderId="54" xfId="3" applyNumberFormat="1" applyFont="1" applyBorder="1" applyAlignment="1">
      <alignment horizontal="left" vertical="center"/>
    </xf>
    <xf numFmtId="165" fontId="33" fillId="0" borderId="54" xfId="3" applyFont="1" applyBorder="1" applyAlignment="1">
      <alignment horizontal="left" vertical="center" wrapText="1"/>
    </xf>
    <xf numFmtId="167" fontId="33" fillId="0" borderId="54" xfId="3" applyNumberFormat="1" applyFont="1" applyBorder="1" applyAlignment="1">
      <alignment horizontal="left" vertical="center"/>
    </xf>
    <xf numFmtId="165" fontId="33" fillId="0" borderId="58" xfId="3" applyFont="1" applyBorder="1" applyAlignment="1">
      <alignment vertical="center" wrapText="1"/>
    </xf>
    <xf numFmtId="168" fontId="31" fillId="0" borderId="0" xfId="3" applyNumberFormat="1" applyFont="1" applyAlignment="1">
      <alignment horizontal="left" vertical="center"/>
    </xf>
    <xf numFmtId="167" fontId="31" fillId="0" borderId="0" xfId="3" applyNumberFormat="1" applyFont="1" applyAlignment="1">
      <alignment horizontal="center" vertical="center"/>
    </xf>
    <xf numFmtId="165" fontId="31" fillId="0" borderId="0" xfId="3" applyFont="1" applyAlignment="1">
      <alignment horizontal="center" vertical="center"/>
    </xf>
    <xf numFmtId="1" fontId="36" fillId="0" borderId="17" xfId="0" applyNumberFormat="1" applyFont="1" applyFill="1" applyBorder="1" applyAlignment="1">
      <alignment horizontal="center" vertical="center"/>
    </xf>
    <xf numFmtId="1" fontId="36" fillId="0" borderId="17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vertical="center" wrapText="1"/>
    </xf>
    <xf numFmtId="4" fontId="1" fillId="4" borderId="45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25" fillId="11" borderId="52" xfId="3" applyNumberFormat="1" applyFont="1" applyFill="1" applyBorder="1" applyAlignment="1">
      <alignment horizontal="center" vertical="center" wrapText="1"/>
    </xf>
    <xf numFmtId="167" fontId="27" fillId="0" borderId="52" xfId="3" applyNumberFormat="1" applyFont="1" applyBorder="1" applyAlignment="1">
      <alignment horizontal="center" vertical="center" wrapText="1"/>
    </xf>
    <xf numFmtId="165" fontId="28" fillId="0" borderId="54" xfId="3" applyFont="1" applyBorder="1" applyAlignment="1">
      <alignment horizontal="center" vertical="center"/>
    </xf>
    <xf numFmtId="165" fontId="28" fillId="0" borderId="55" xfId="3" applyFont="1" applyBorder="1" applyAlignment="1">
      <alignment horizontal="center" vertical="center"/>
    </xf>
    <xf numFmtId="165" fontId="28" fillId="0" borderId="57" xfId="3" applyFont="1" applyBorder="1" applyAlignment="1">
      <alignment horizontal="center" vertical="center"/>
    </xf>
    <xf numFmtId="165" fontId="28" fillId="0" borderId="57" xfId="3" applyFont="1" applyFill="1" applyBorder="1" applyAlignment="1">
      <alignment horizontal="center" vertical="center"/>
    </xf>
    <xf numFmtId="165" fontId="31" fillId="0" borderId="55" xfId="3" applyFont="1" applyFill="1" applyBorder="1" applyAlignment="1">
      <alignment horizontal="center" vertical="center"/>
    </xf>
    <xf numFmtId="168" fontId="29" fillId="12" borderId="54" xfId="3" applyNumberFormat="1" applyFont="1" applyFill="1" applyBorder="1" applyAlignment="1">
      <alignment horizontal="center" vertical="center"/>
    </xf>
    <xf numFmtId="165" fontId="31" fillId="0" borderId="60" xfId="3" applyFont="1" applyBorder="1" applyAlignment="1">
      <alignment horizontal="center" vertical="center"/>
    </xf>
    <xf numFmtId="165" fontId="31" fillId="0" borderId="57" xfId="3" applyFont="1" applyFill="1" applyBorder="1" applyAlignment="1">
      <alignment horizontal="center" vertical="center"/>
    </xf>
    <xf numFmtId="165" fontId="31" fillId="0" borderId="58" xfId="3" applyFont="1" applyBorder="1" applyAlignment="1">
      <alignment horizontal="center" vertical="center"/>
    </xf>
    <xf numFmtId="165" fontId="31" fillId="0" borderId="55" xfId="3" applyFont="1" applyBorder="1" applyAlignment="1">
      <alignment horizontal="center" vertical="center"/>
    </xf>
    <xf numFmtId="165" fontId="28" fillId="0" borderId="52" xfId="3" applyFont="1" applyBorder="1" applyAlignment="1">
      <alignment horizontal="center" vertical="center"/>
    </xf>
    <xf numFmtId="165" fontId="28" fillId="0" borderId="55" xfId="3" applyFont="1" applyFill="1" applyBorder="1" applyAlignment="1">
      <alignment horizontal="center" vertical="center"/>
    </xf>
    <xf numFmtId="165" fontId="28" fillId="0" borderId="61" xfId="3" applyFont="1" applyBorder="1" applyAlignment="1">
      <alignment horizontal="center" vertical="center"/>
    </xf>
    <xf numFmtId="165" fontId="28" fillId="0" borderId="62" xfId="3" applyFont="1" applyFill="1" applyBorder="1" applyAlignment="1">
      <alignment horizontal="center" vertical="center"/>
    </xf>
    <xf numFmtId="165" fontId="31" fillId="0" borderId="0" xfId="3" applyFont="1" applyFill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2" fillId="7" borderId="10" xfId="0" applyNumberFormat="1" applyFont="1" applyFill="1" applyBorder="1" applyAlignment="1">
      <alignment horizontal="center" vertical="center"/>
    </xf>
    <xf numFmtId="4" fontId="12" fillId="7" borderId="2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12" fillId="7" borderId="12" xfId="0" applyNumberFormat="1" applyFont="1" applyFill="1" applyBorder="1" applyAlignment="1">
      <alignment horizontal="center" vertical="center"/>
    </xf>
    <xf numFmtId="4" fontId="12" fillId="7" borderId="1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2" fillId="7" borderId="12" xfId="0" applyNumberFormat="1" applyFont="1" applyFill="1" applyBorder="1" applyAlignment="1">
      <alignment horizontal="center" vertical="center"/>
    </xf>
    <xf numFmtId="49" fontId="12" fillId="7" borderId="1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4" fontId="12" fillId="7" borderId="0" xfId="0" applyNumberFormat="1" applyFont="1" applyFill="1" applyBorder="1" applyAlignment="1">
      <alignment horizontal="center" vertical="center"/>
    </xf>
    <xf numFmtId="4" fontId="12" fillId="7" borderId="8" xfId="0" applyNumberFormat="1" applyFont="1" applyFill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center" vertical="center"/>
    </xf>
    <xf numFmtId="49" fontId="12" fillId="7" borderId="4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12" fillId="7" borderId="19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1" fontId="12" fillId="7" borderId="23" xfId="0" applyNumberFormat="1" applyFont="1" applyFill="1" applyBorder="1" applyAlignment="1">
      <alignment horizontal="center" vertical="center"/>
    </xf>
    <xf numFmtId="1" fontId="12" fillId="7" borderId="1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11" fillId="4" borderId="18" xfId="0" applyNumberFormat="1" applyFont="1" applyFill="1" applyBorder="1" applyAlignment="1">
      <alignment horizontal="center" vertical="center" wrapText="1"/>
    </xf>
    <xf numFmtId="4" fontId="11" fillId="4" borderId="38" xfId="0" applyNumberFormat="1" applyFont="1" applyFill="1" applyBorder="1" applyAlignment="1">
      <alignment horizontal="center" vertical="center" wrapText="1"/>
    </xf>
    <xf numFmtId="1" fontId="12" fillId="9" borderId="4" xfId="0" applyNumberFormat="1" applyFont="1" applyFill="1" applyBorder="1" applyAlignment="1">
      <alignment horizontal="center" vertical="center" wrapText="1"/>
    </xf>
    <xf numFmtId="1" fontId="12" fillId="9" borderId="19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12" fillId="7" borderId="23" xfId="0" applyNumberFormat="1" applyFont="1" applyFill="1" applyBorder="1" applyAlignment="1">
      <alignment horizontal="center" vertical="center" wrapText="1"/>
    </xf>
    <xf numFmtId="1" fontId="12" fillId="7" borderId="16" xfId="0" applyNumberFormat="1" applyFont="1" applyFill="1" applyBorder="1" applyAlignment="1">
      <alignment horizontal="center" vertical="center" wrapText="1"/>
    </xf>
    <xf numFmtId="1" fontId="12" fillId="7" borderId="32" xfId="0" applyNumberFormat="1" applyFont="1" applyFill="1" applyBorder="1" applyAlignment="1">
      <alignment horizontal="center" vertical="center" wrapText="1"/>
    </xf>
    <xf numFmtId="1" fontId="12" fillId="7" borderId="33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11" fillId="4" borderId="10" xfId="0" applyNumberFormat="1" applyFont="1" applyFill="1" applyBorder="1" applyAlignment="1">
      <alignment horizontal="center" vertical="center" wrapText="1"/>
    </xf>
    <xf numFmtId="4" fontId="11" fillId="4" borderId="2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164" fontId="12" fillId="8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8" borderId="23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6" fillId="0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2"/>
    <cellStyle name="Normalny 3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14.png"/><Relationship Id="rId7" Type="http://schemas.openxmlformats.org/officeDocument/2006/relationships/image" Target="../media/image18.jpe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emf"/><Relationship Id="rId3" Type="http://schemas.openxmlformats.org/officeDocument/2006/relationships/image" Target="../media/image22.png"/><Relationship Id="rId7" Type="http://schemas.openxmlformats.org/officeDocument/2006/relationships/image" Target="../media/image26.emf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6" Type="http://schemas.openxmlformats.org/officeDocument/2006/relationships/image" Target="../media/image25.png"/><Relationship Id="rId5" Type="http://schemas.openxmlformats.org/officeDocument/2006/relationships/image" Target="../media/image24.png"/><Relationship Id="rId4" Type="http://schemas.openxmlformats.org/officeDocument/2006/relationships/image" Target="../media/image23.png"/><Relationship Id="rId9" Type="http://schemas.openxmlformats.org/officeDocument/2006/relationships/image" Target="../media/image2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43</xdr:row>
      <xdr:rowOff>95250</xdr:rowOff>
    </xdr:from>
    <xdr:to>
      <xdr:col>0</xdr:col>
      <xdr:colOff>714375</xdr:colOff>
      <xdr:row>47</xdr:row>
      <xdr:rowOff>76932</xdr:rowOff>
    </xdr:to>
    <xdr:pic>
      <xdr:nvPicPr>
        <xdr:cNvPr id="2" name="Picture 7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7010400"/>
          <a:ext cx="542924" cy="6770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762000</xdr:colOff>
      <xdr:row>6</xdr:row>
      <xdr:rowOff>133350</xdr:rowOff>
    </xdr:to>
    <xdr:pic>
      <xdr:nvPicPr>
        <xdr:cNvPr id="5" name="Obraz 4" descr="Podgrzewacz przepływowy podgrzewacz wody Kospel EPS2 Twister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95250</xdr:rowOff>
    </xdr:from>
    <xdr:to>
      <xdr:col>0</xdr:col>
      <xdr:colOff>819150</xdr:colOff>
      <xdr:row>12</xdr:row>
      <xdr:rowOff>19050</xdr:rowOff>
    </xdr:to>
    <xdr:pic>
      <xdr:nvPicPr>
        <xdr:cNvPr id="6" name="Obraz 5" descr="Elektryczny podgrzewacz przepływowy wody EPS2 Prister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52550"/>
          <a:ext cx="75247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13</xdr:row>
      <xdr:rowOff>152400</xdr:rowOff>
    </xdr:from>
    <xdr:to>
      <xdr:col>0</xdr:col>
      <xdr:colOff>790575</xdr:colOff>
      <xdr:row>18</xdr:row>
      <xdr:rowOff>95250</xdr:rowOff>
    </xdr:to>
    <xdr:pic>
      <xdr:nvPicPr>
        <xdr:cNvPr id="7" name="Obraz 6" descr="Elektryczny przepływowy podgrzewacz wody EPO2 Amicus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466975"/>
          <a:ext cx="7239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66676</xdr:colOff>
      <xdr:row>29</xdr:row>
      <xdr:rowOff>342900</xdr:rowOff>
    </xdr:from>
    <xdr:to>
      <xdr:col>0</xdr:col>
      <xdr:colOff>790576</xdr:colOff>
      <xdr:row>35</xdr:row>
      <xdr:rowOff>95250</xdr:rowOff>
    </xdr:to>
    <xdr:pic>
      <xdr:nvPicPr>
        <xdr:cNvPr id="10" name="Obraz 9" descr="Electric instantaneous water heater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6791325"/>
          <a:ext cx="7239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161925</xdr:rowOff>
    </xdr:from>
    <xdr:to>
      <xdr:col>0</xdr:col>
      <xdr:colOff>809625</xdr:colOff>
      <xdr:row>42</xdr:row>
      <xdr:rowOff>123825</xdr:rowOff>
    </xdr:to>
    <xdr:pic>
      <xdr:nvPicPr>
        <xdr:cNvPr id="11" name="Obraz 10" descr="Electric instantaneous water heater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972425"/>
          <a:ext cx="7715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104775</xdr:rowOff>
    </xdr:from>
    <xdr:to>
      <xdr:col>0</xdr:col>
      <xdr:colOff>723900</xdr:colOff>
      <xdr:row>26</xdr:row>
      <xdr:rowOff>0</xdr:rowOff>
    </xdr:to>
    <xdr:pic>
      <xdr:nvPicPr>
        <xdr:cNvPr id="12" name="Obraz 11" descr="Elektryczny przepływowy podgrzewacz wody Kospel EPO Amicus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6650"/>
          <a:ext cx="6286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51</xdr:row>
      <xdr:rowOff>0</xdr:rowOff>
    </xdr:from>
    <xdr:to>
      <xdr:col>0</xdr:col>
      <xdr:colOff>847725</xdr:colOff>
      <xdr:row>53</xdr:row>
      <xdr:rowOff>247650</xdr:rowOff>
    </xdr:to>
    <xdr:pic>
      <xdr:nvPicPr>
        <xdr:cNvPr id="13" name="Obraz 12" descr="Akcesoria do podgrzewaczy przepływowych wody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573125"/>
          <a:ext cx="8191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0</xdr:rowOff>
    </xdr:from>
    <xdr:to>
      <xdr:col>0</xdr:col>
      <xdr:colOff>800100</xdr:colOff>
      <xdr:row>10</xdr:row>
      <xdr:rowOff>0</xdr:rowOff>
    </xdr:to>
    <xdr:pic>
      <xdr:nvPicPr>
        <xdr:cNvPr id="2" name="Picture 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43050"/>
          <a:ext cx="7429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47625</xdr:colOff>
      <xdr:row>4</xdr:row>
      <xdr:rowOff>28575</xdr:rowOff>
    </xdr:from>
    <xdr:to>
      <xdr:col>0</xdr:col>
      <xdr:colOff>812884</xdr:colOff>
      <xdr:row>8</xdr:row>
      <xdr:rowOff>85725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62000"/>
          <a:ext cx="765259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94</xdr:row>
          <xdr:rowOff>57150</xdr:rowOff>
        </xdr:from>
        <xdr:to>
          <xdr:col>0</xdr:col>
          <xdr:colOff>714375</xdr:colOff>
          <xdr:row>99</xdr:row>
          <xdr:rowOff>38100</xdr:rowOff>
        </xdr:to>
        <xdr:sp macro="" textlink="">
          <xdr:nvSpPr>
            <xdr:cNvPr id="4097" name="Picture 68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171450</xdr:colOff>
      <xdr:row>9</xdr:row>
      <xdr:rowOff>57150</xdr:rowOff>
    </xdr:from>
    <xdr:to>
      <xdr:col>0</xdr:col>
      <xdr:colOff>571500</xdr:colOff>
      <xdr:row>15</xdr:row>
      <xdr:rowOff>66675</xdr:rowOff>
    </xdr:to>
    <xdr:pic>
      <xdr:nvPicPr>
        <xdr:cNvPr id="3" name="Picture 104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801350"/>
          <a:ext cx="400050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238125</xdr:colOff>
      <xdr:row>30</xdr:row>
      <xdr:rowOff>161925</xdr:rowOff>
    </xdr:from>
    <xdr:to>
      <xdr:col>0</xdr:col>
      <xdr:colOff>647700</xdr:colOff>
      <xdr:row>37</xdr:row>
      <xdr:rowOff>0</xdr:rowOff>
    </xdr:to>
    <xdr:pic>
      <xdr:nvPicPr>
        <xdr:cNvPr id="4" name="Picture 106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963650"/>
          <a:ext cx="40957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209550</xdr:colOff>
      <xdr:row>39</xdr:row>
      <xdr:rowOff>38100</xdr:rowOff>
    </xdr:from>
    <xdr:to>
      <xdr:col>0</xdr:col>
      <xdr:colOff>619125</xdr:colOff>
      <xdr:row>45</xdr:row>
      <xdr:rowOff>142874</xdr:rowOff>
    </xdr:to>
    <xdr:pic>
      <xdr:nvPicPr>
        <xdr:cNvPr id="5" name="Picture 106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248650"/>
          <a:ext cx="409575" cy="10191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133350</xdr:colOff>
      <xdr:row>74</xdr:row>
      <xdr:rowOff>66675</xdr:rowOff>
    </xdr:from>
    <xdr:to>
      <xdr:col>0</xdr:col>
      <xdr:colOff>752475</xdr:colOff>
      <xdr:row>78</xdr:row>
      <xdr:rowOff>97420</xdr:rowOff>
    </xdr:to>
    <xdr:pic>
      <xdr:nvPicPr>
        <xdr:cNvPr id="7" name="Picture 75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6317575"/>
          <a:ext cx="619125" cy="697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87</xdr:row>
      <xdr:rowOff>115114</xdr:rowOff>
    </xdr:from>
    <xdr:to>
      <xdr:col>0</xdr:col>
      <xdr:colOff>752475</xdr:colOff>
      <xdr:row>89</xdr:row>
      <xdr:rowOff>142801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16155214"/>
          <a:ext cx="609600" cy="31343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81</xdr:row>
      <xdr:rowOff>0</xdr:rowOff>
    </xdr:from>
    <xdr:to>
      <xdr:col>0</xdr:col>
      <xdr:colOff>742950</xdr:colOff>
      <xdr:row>83</xdr:row>
      <xdr:rowOff>9525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2875" y="14354175"/>
          <a:ext cx="60007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110379</xdr:colOff>
      <xdr:row>25</xdr:row>
      <xdr:rowOff>85725</xdr:rowOff>
    </xdr:from>
    <xdr:to>
      <xdr:col>0</xdr:col>
      <xdr:colOff>697567</xdr:colOff>
      <xdr:row>29</xdr:row>
      <xdr:rowOff>93889</xdr:rowOff>
    </xdr:to>
    <xdr:pic>
      <xdr:nvPicPr>
        <xdr:cNvPr id="13" name="Obraz 12" descr="SP-180 produktowy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79" y="4438650"/>
          <a:ext cx="587188" cy="713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69</xdr:row>
      <xdr:rowOff>57150</xdr:rowOff>
    </xdr:from>
    <xdr:to>
      <xdr:col>0</xdr:col>
      <xdr:colOff>762000</xdr:colOff>
      <xdr:row>72</xdr:row>
      <xdr:rowOff>125995</xdr:rowOff>
    </xdr:to>
    <xdr:pic>
      <xdr:nvPicPr>
        <xdr:cNvPr id="14" name="Picture 75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5393650"/>
          <a:ext cx="619125" cy="697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152401</xdr:colOff>
      <xdr:row>21</xdr:row>
      <xdr:rowOff>180975</xdr:rowOff>
    </xdr:from>
    <xdr:to>
      <xdr:col>0</xdr:col>
      <xdr:colOff>779773</xdr:colOff>
      <xdr:row>24</xdr:row>
      <xdr:rowOff>171451</xdr:rowOff>
    </xdr:to>
    <xdr:pic>
      <xdr:nvPicPr>
        <xdr:cNvPr id="19" name="Obraz 18" descr="http://www.kospel.pl/images/produkty/wymienniki/SWK-484x449x.jpg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781050"/>
          <a:ext cx="627372" cy="676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95250</xdr:colOff>
      <xdr:row>62</xdr:row>
      <xdr:rowOff>9525</xdr:rowOff>
    </xdr:from>
    <xdr:ext cx="619125" cy="697495"/>
    <xdr:pic>
      <xdr:nvPicPr>
        <xdr:cNvPr id="20" name="Picture 75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203025"/>
          <a:ext cx="619125" cy="697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0</xdr:col>
      <xdr:colOff>95250</xdr:colOff>
      <xdr:row>53</xdr:row>
      <xdr:rowOff>66675</xdr:rowOff>
    </xdr:from>
    <xdr:ext cx="619125" cy="697495"/>
    <xdr:pic>
      <xdr:nvPicPr>
        <xdr:cNvPr id="21" name="Picture 75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774275"/>
          <a:ext cx="619125" cy="697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0</xdr:col>
      <xdr:colOff>47625</xdr:colOff>
      <xdr:row>2</xdr:row>
      <xdr:rowOff>133350</xdr:rowOff>
    </xdr:from>
    <xdr:to>
      <xdr:col>0</xdr:col>
      <xdr:colOff>806732</xdr:colOff>
      <xdr:row>6</xdr:row>
      <xdr:rowOff>161925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625" y="476250"/>
          <a:ext cx="759107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32</xdr:row>
      <xdr:rowOff>19051</xdr:rowOff>
    </xdr:from>
    <xdr:to>
      <xdr:col>0</xdr:col>
      <xdr:colOff>650155</xdr:colOff>
      <xdr:row>36</xdr:row>
      <xdr:rowOff>95251</xdr:rowOff>
    </xdr:to>
    <xdr:pic>
      <xdr:nvPicPr>
        <xdr:cNvPr id="2" name="Picture 1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95951"/>
          <a:ext cx="37393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294148</xdr:colOff>
      <xdr:row>39</xdr:row>
      <xdr:rowOff>142876</xdr:rowOff>
    </xdr:from>
    <xdr:to>
      <xdr:col>0</xdr:col>
      <xdr:colOff>657225</xdr:colOff>
      <xdr:row>44</xdr:row>
      <xdr:rowOff>8637</xdr:rowOff>
    </xdr:to>
    <xdr:pic>
      <xdr:nvPicPr>
        <xdr:cNvPr id="3" name="Picture 1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48" y="6819901"/>
          <a:ext cx="363077" cy="6372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50</xdr:row>
      <xdr:rowOff>342900</xdr:rowOff>
    </xdr:from>
    <xdr:to>
      <xdr:col>0</xdr:col>
      <xdr:colOff>778552</xdr:colOff>
      <xdr:row>51</xdr:row>
      <xdr:rowOff>285750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848725"/>
          <a:ext cx="635677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</xdr:row>
      <xdr:rowOff>95250</xdr:rowOff>
    </xdr:from>
    <xdr:to>
      <xdr:col>0</xdr:col>
      <xdr:colOff>790575</xdr:colOff>
      <xdr:row>6</xdr:row>
      <xdr:rowOff>85725</xdr:rowOff>
    </xdr:to>
    <xdr:pic>
      <xdr:nvPicPr>
        <xdr:cNvPr id="5" name="Obraz 4" descr="Kocioł elektryczny sterowany przez Internet - idealny do fotowoltaiki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95275"/>
          <a:ext cx="6572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14</xdr:row>
      <xdr:rowOff>142875</xdr:rowOff>
    </xdr:from>
    <xdr:to>
      <xdr:col>0</xdr:col>
      <xdr:colOff>752475</xdr:colOff>
      <xdr:row>18</xdr:row>
      <xdr:rowOff>114300</xdr:rowOff>
    </xdr:to>
    <xdr:pic>
      <xdr:nvPicPr>
        <xdr:cNvPr id="6" name="Obraz 5" descr="Kocioł elektryczny Kospel EKCO.LN3 - idealny do fotowoltaiki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81250"/>
          <a:ext cx="67627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152400</xdr:rowOff>
    </xdr:from>
    <xdr:to>
      <xdr:col>0</xdr:col>
      <xdr:colOff>752475</xdr:colOff>
      <xdr:row>24</xdr:row>
      <xdr:rowOff>161925</xdr:rowOff>
    </xdr:to>
    <xdr:pic>
      <xdr:nvPicPr>
        <xdr:cNvPr id="7" name="Obraz 6" descr="Kocioł elektryczny Kospel EKCO.LN3 - idealny do fotowoltaiki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438525"/>
          <a:ext cx="67627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104775</xdr:rowOff>
    </xdr:from>
    <xdr:to>
      <xdr:col>0</xdr:col>
      <xdr:colOff>752475</xdr:colOff>
      <xdr:row>12</xdr:row>
      <xdr:rowOff>57150</xdr:rowOff>
    </xdr:to>
    <xdr:pic>
      <xdr:nvPicPr>
        <xdr:cNvPr id="8" name="Obraz 7" descr="Kocioł elektryczny sterowany przez Internet - idealny do fotowoltaiki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19200"/>
          <a:ext cx="6572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114300</xdr:rowOff>
    </xdr:from>
    <xdr:to>
      <xdr:col>1</xdr:col>
      <xdr:colOff>0</xdr:colOff>
      <xdr:row>29</xdr:row>
      <xdr:rowOff>200025</xdr:rowOff>
    </xdr:to>
    <xdr:pic>
      <xdr:nvPicPr>
        <xdr:cNvPr id="9" name="Obraz 8" descr="Kocioł elektryczny Kospel EKD.M3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543425"/>
          <a:ext cx="790575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48</xdr:row>
      <xdr:rowOff>47625</xdr:rowOff>
    </xdr:from>
    <xdr:to>
      <xdr:col>0</xdr:col>
      <xdr:colOff>828675</xdr:colOff>
      <xdr:row>50</xdr:row>
      <xdr:rowOff>266700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124825"/>
          <a:ext cx="7905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53</xdr:row>
      <xdr:rowOff>0</xdr:rowOff>
    </xdr:from>
    <xdr:to>
      <xdr:col>0</xdr:col>
      <xdr:colOff>762000</xdr:colOff>
      <xdr:row>55</xdr:row>
      <xdr:rowOff>180975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963150"/>
          <a:ext cx="6381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51</xdr:row>
      <xdr:rowOff>285750</xdr:rowOff>
    </xdr:from>
    <xdr:to>
      <xdr:col>0</xdr:col>
      <xdr:colOff>762000</xdr:colOff>
      <xdr:row>52</xdr:row>
      <xdr:rowOff>314325</xdr:rowOff>
    </xdr:to>
    <xdr:pic>
      <xdr:nvPicPr>
        <xdr:cNvPr id="12" name="Obraz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05950"/>
          <a:ext cx="6000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133351</xdr:rowOff>
    </xdr:from>
    <xdr:to>
      <xdr:col>1</xdr:col>
      <xdr:colOff>209550</xdr:colOff>
      <xdr:row>3</xdr:row>
      <xdr:rowOff>19051</xdr:rowOff>
    </xdr:to>
    <xdr:pic>
      <xdr:nvPicPr>
        <xdr:cNvPr id="2" name="Obraz 1" descr="Pompa ciepła powietrze-woda do przygotowywania ciepłej wody użytkowej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6"/>
          <a:ext cx="1066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2</xdr:row>
      <xdr:rowOff>114301</xdr:rowOff>
    </xdr:from>
    <xdr:to>
      <xdr:col>0</xdr:col>
      <xdr:colOff>745682</xdr:colOff>
      <xdr:row>4</xdr:row>
      <xdr:rowOff>104775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533401"/>
          <a:ext cx="621856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workbookViewId="0">
      <selection activeCell="A141" sqref="A141"/>
    </sheetView>
  </sheetViews>
  <sheetFormatPr defaultRowHeight="11.25"/>
  <cols>
    <col min="1" max="1" width="13.85546875" style="29" customWidth="1"/>
    <col min="2" max="2" width="28.5703125" style="30" bestFit="1" customWidth="1"/>
    <col min="3" max="3" width="18.7109375" style="31" bestFit="1" customWidth="1"/>
    <col min="4" max="4" width="49.42578125" style="32" customWidth="1"/>
    <col min="5" max="5" width="13.85546875" style="33" customWidth="1"/>
    <col min="6" max="6" width="13.85546875" style="34" customWidth="1"/>
    <col min="7" max="7" width="4.140625" style="34" customWidth="1"/>
    <col min="8" max="8" width="10.28515625" style="359" customWidth="1"/>
    <col min="9" max="9" width="10.28515625" style="360" customWidth="1"/>
    <col min="10" max="16384" width="9.140625" style="14"/>
  </cols>
  <sheetData>
    <row r="1" spans="1:9" s="1" customFormat="1" ht="24" customHeight="1">
      <c r="A1" s="28" t="s">
        <v>0</v>
      </c>
      <c r="B1" s="334"/>
      <c r="C1" s="486"/>
      <c r="D1" s="336"/>
      <c r="E1" s="337"/>
      <c r="F1" s="338"/>
      <c r="G1" s="338"/>
      <c r="H1" s="350"/>
      <c r="I1" s="350"/>
    </row>
    <row r="2" spans="1:9" s="7" customFormat="1" ht="24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351" t="s">
        <v>473</v>
      </c>
      <c r="I2" s="351" t="s">
        <v>474</v>
      </c>
    </row>
    <row r="3" spans="1:9" ht="24" customHeight="1">
      <c r="A3" s="8">
        <v>5906564180248</v>
      </c>
      <c r="B3" s="9" t="s">
        <v>7</v>
      </c>
      <c r="C3" s="10" t="s">
        <v>8</v>
      </c>
      <c r="D3" s="11" t="s">
        <v>9</v>
      </c>
      <c r="E3" s="13">
        <v>232.52</v>
      </c>
      <c r="F3" s="12">
        <f>E3*1.23</f>
        <v>285.99959999999999</v>
      </c>
      <c r="G3" s="12"/>
      <c r="H3" s="352" t="s">
        <v>475</v>
      </c>
      <c r="I3" s="353">
        <v>85161011</v>
      </c>
    </row>
    <row r="4" spans="1:9" ht="24" customHeight="1">
      <c r="A4" s="8">
        <v>5906564180255</v>
      </c>
      <c r="B4" s="9" t="s">
        <v>10</v>
      </c>
      <c r="C4" s="10" t="s">
        <v>11</v>
      </c>
      <c r="D4" s="11" t="s">
        <v>12</v>
      </c>
      <c r="E4" s="13">
        <v>232.52</v>
      </c>
      <c r="F4" s="12">
        <f t="shared" ref="F4:F34" si="0">E4*1.23</f>
        <v>285.99959999999999</v>
      </c>
      <c r="G4" s="12"/>
      <c r="H4" s="352" t="s">
        <v>475</v>
      </c>
      <c r="I4" s="353">
        <v>85161011</v>
      </c>
    </row>
    <row r="5" spans="1:9" ht="24" customHeight="1">
      <c r="A5" s="8">
        <v>5906564180262</v>
      </c>
      <c r="B5" s="9" t="s">
        <v>13</v>
      </c>
      <c r="C5" s="10" t="s">
        <v>14</v>
      </c>
      <c r="D5" s="11" t="s">
        <v>15</v>
      </c>
      <c r="E5" s="13">
        <v>258.37</v>
      </c>
      <c r="F5" s="12">
        <f t="shared" si="0"/>
        <v>317.79509999999999</v>
      </c>
      <c r="G5" s="12"/>
      <c r="H5" s="352" t="s">
        <v>475</v>
      </c>
      <c r="I5" s="353">
        <v>85161011</v>
      </c>
    </row>
    <row r="6" spans="1:9" ht="24" customHeight="1">
      <c r="A6" s="8">
        <v>5906564132186</v>
      </c>
      <c r="B6" s="9" t="s">
        <v>16</v>
      </c>
      <c r="C6" s="10" t="s">
        <v>11</v>
      </c>
      <c r="D6" s="11" t="s">
        <v>17</v>
      </c>
      <c r="E6" s="13">
        <v>319.51</v>
      </c>
      <c r="F6" s="12">
        <f t="shared" si="0"/>
        <v>392.9973</v>
      </c>
      <c r="G6" s="12"/>
      <c r="H6" s="352" t="s">
        <v>475</v>
      </c>
      <c r="I6" s="353">
        <v>85161011</v>
      </c>
    </row>
    <row r="7" spans="1:9" ht="24" customHeight="1">
      <c r="A7" s="8">
        <v>5906564132193</v>
      </c>
      <c r="B7" s="9" t="s">
        <v>18</v>
      </c>
      <c r="C7" s="10" t="s">
        <v>14</v>
      </c>
      <c r="D7" s="11" t="s">
        <v>19</v>
      </c>
      <c r="E7" s="13">
        <v>319.51</v>
      </c>
      <c r="F7" s="12">
        <f t="shared" si="0"/>
        <v>392.9973</v>
      </c>
      <c r="G7" s="12"/>
      <c r="H7" s="352" t="s">
        <v>475</v>
      </c>
      <c r="I7" s="353">
        <v>85161011</v>
      </c>
    </row>
    <row r="8" spans="1:9" ht="24" customHeight="1">
      <c r="A8" s="8">
        <v>5906564031052</v>
      </c>
      <c r="B8" s="9" t="s">
        <v>20</v>
      </c>
      <c r="C8" s="10" t="s">
        <v>8</v>
      </c>
      <c r="D8" s="11" t="s">
        <v>21</v>
      </c>
      <c r="E8" s="13">
        <v>340.65</v>
      </c>
      <c r="F8" s="12">
        <f t="shared" si="0"/>
        <v>418.99949999999995</v>
      </c>
      <c r="G8" s="12"/>
      <c r="H8" s="352" t="s">
        <v>475</v>
      </c>
      <c r="I8" s="353">
        <v>85161011</v>
      </c>
    </row>
    <row r="9" spans="1:9" ht="24" customHeight="1">
      <c r="A9" s="8">
        <v>5906564031069</v>
      </c>
      <c r="B9" s="9" t="s">
        <v>22</v>
      </c>
      <c r="C9" s="10" t="s">
        <v>11</v>
      </c>
      <c r="D9" s="11" t="s">
        <v>23</v>
      </c>
      <c r="E9" s="13">
        <v>340.65</v>
      </c>
      <c r="F9" s="12">
        <f t="shared" si="0"/>
        <v>418.99949999999995</v>
      </c>
      <c r="G9" s="12"/>
      <c r="H9" s="352" t="s">
        <v>475</v>
      </c>
      <c r="I9" s="353">
        <v>85161011</v>
      </c>
    </row>
    <row r="10" spans="1:9" ht="24" customHeight="1">
      <c r="A10" s="8">
        <v>5906564031076</v>
      </c>
      <c r="B10" s="9" t="s">
        <v>24</v>
      </c>
      <c r="C10" s="10" t="s">
        <v>14</v>
      </c>
      <c r="D10" s="11" t="s">
        <v>25</v>
      </c>
      <c r="E10" s="13">
        <v>340.65</v>
      </c>
      <c r="F10" s="12">
        <f t="shared" si="0"/>
        <v>418.99949999999995</v>
      </c>
      <c r="G10" s="12"/>
      <c r="H10" s="352" t="s">
        <v>475</v>
      </c>
      <c r="I10" s="353">
        <v>85161011</v>
      </c>
    </row>
    <row r="11" spans="1:9" ht="24" customHeight="1">
      <c r="A11" s="8">
        <v>5906564031083</v>
      </c>
      <c r="B11" s="9" t="s">
        <v>26</v>
      </c>
      <c r="C11" s="10" t="s">
        <v>27</v>
      </c>
      <c r="D11" s="11" t="s">
        <v>28</v>
      </c>
      <c r="E11" s="13">
        <v>340.65</v>
      </c>
      <c r="F11" s="12">
        <f t="shared" si="0"/>
        <v>418.99949999999995</v>
      </c>
      <c r="G11" s="12"/>
      <c r="H11" s="352" t="s">
        <v>475</v>
      </c>
      <c r="I11" s="353">
        <v>85161011</v>
      </c>
    </row>
    <row r="12" spans="1:9" ht="24" customHeight="1">
      <c r="A12" s="8">
        <v>5906564030512</v>
      </c>
      <c r="B12" s="9" t="s">
        <v>29</v>
      </c>
      <c r="C12" s="10" t="s">
        <v>30</v>
      </c>
      <c r="D12" s="11" t="s">
        <v>31</v>
      </c>
      <c r="E12" s="13">
        <v>452.85</v>
      </c>
      <c r="F12" s="12">
        <f t="shared" si="0"/>
        <v>557.00549999999998</v>
      </c>
      <c r="G12" s="12"/>
      <c r="H12" s="352" t="s">
        <v>475</v>
      </c>
      <c r="I12" s="353">
        <v>85161011</v>
      </c>
    </row>
    <row r="13" spans="1:9" ht="24" customHeight="1">
      <c r="A13" s="8">
        <v>5906564030529</v>
      </c>
      <c r="B13" s="9" t="s">
        <v>32</v>
      </c>
      <c r="C13" s="10" t="s">
        <v>33</v>
      </c>
      <c r="D13" s="11" t="s">
        <v>34</v>
      </c>
      <c r="E13" s="13">
        <v>452.85</v>
      </c>
      <c r="F13" s="12">
        <f t="shared" si="0"/>
        <v>557.00549999999998</v>
      </c>
      <c r="G13" s="12"/>
      <c r="H13" s="352" t="s">
        <v>475</v>
      </c>
      <c r="I13" s="353">
        <v>85161011</v>
      </c>
    </row>
    <row r="14" spans="1:9" ht="24" customHeight="1">
      <c r="A14" s="8">
        <v>5906564030536</v>
      </c>
      <c r="B14" s="9" t="s">
        <v>35</v>
      </c>
      <c r="C14" s="10" t="s">
        <v>27</v>
      </c>
      <c r="D14" s="11" t="s">
        <v>36</v>
      </c>
      <c r="E14" s="13">
        <v>452.85</v>
      </c>
      <c r="F14" s="12">
        <f t="shared" si="0"/>
        <v>557.00549999999998</v>
      </c>
      <c r="G14" s="12"/>
      <c r="H14" s="352" t="s">
        <v>475</v>
      </c>
      <c r="I14" s="353">
        <v>85161011</v>
      </c>
    </row>
    <row r="15" spans="1:9" ht="24" customHeight="1">
      <c r="A15" s="8">
        <v>5906564030413</v>
      </c>
      <c r="B15" s="9" t="s">
        <v>37</v>
      </c>
      <c r="C15" s="10" t="s">
        <v>30</v>
      </c>
      <c r="D15" s="11" t="s">
        <v>38</v>
      </c>
      <c r="E15" s="13">
        <v>452.85</v>
      </c>
      <c r="F15" s="12">
        <f t="shared" si="0"/>
        <v>557.00549999999998</v>
      </c>
      <c r="G15" s="12"/>
      <c r="H15" s="352" t="s">
        <v>475</v>
      </c>
      <c r="I15" s="353">
        <v>85161011</v>
      </c>
    </row>
    <row r="16" spans="1:9" ht="24" customHeight="1">
      <c r="A16" s="8">
        <v>5906564030420</v>
      </c>
      <c r="B16" s="9" t="s">
        <v>39</v>
      </c>
      <c r="C16" s="10" t="s">
        <v>33</v>
      </c>
      <c r="D16" s="11" t="s">
        <v>40</v>
      </c>
      <c r="E16" s="13">
        <v>452.85</v>
      </c>
      <c r="F16" s="12">
        <f t="shared" si="0"/>
        <v>557.00549999999998</v>
      </c>
      <c r="G16" s="12"/>
      <c r="H16" s="352" t="s">
        <v>475</v>
      </c>
      <c r="I16" s="353">
        <v>85161011</v>
      </c>
    </row>
    <row r="17" spans="1:9" ht="24" customHeight="1">
      <c r="A17" s="8">
        <v>5906564030437</v>
      </c>
      <c r="B17" s="9" t="s">
        <v>41</v>
      </c>
      <c r="C17" s="10" t="s">
        <v>27</v>
      </c>
      <c r="D17" s="11" t="s">
        <v>42</v>
      </c>
      <c r="E17" s="13">
        <v>452.85</v>
      </c>
      <c r="F17" s="12">
        <f t="shared" si="0"/>
        <v>557.00549999999998</v>
      </c>
      <c r="G17" s="12"/>
      <c r="H17" s="352" t="s">
        <v>475</v>
      </c>
      <c r="I17" s="353">
        <v>85161011</v>
      </c>
    </row>
    <row r="18" spans="1:9" ht="24" customHeight="1">
      <c r="A18" s="15">
        <v>5906564001369</v>
      </c>
      <c r="B18" s="9" t="s">
        <v>43</v>
      </c>
      <c r="C18" s="10" t="s">
        <v>44</v>
      </c>
      <c r="D18" s="11" t="s">
        <v>45</v>
      </c>
      <c r="E18" s="13">
        <v>777.24</v>
      </c>
      <c r="F18" s="12">
        <f t="shared" si="0"/>
        <v>956.00519999999995</v>
      </c>
      <c r="G18" s="12"/>
      <c r="H18" s="352" t="s">
        <v>475</v>
      </c>
      <c r="I18" s="353">
        <v>85161011</v>
      </c>
    </row>
    <row r="19" spans="1:9" ht="24" customHeight="1">
      <c r="A19" s="8">
        <v>5906564001376</v>
      </c>
      <c r="B19" s="9" t="s">
        <v>46</v>
      </c>
      <c r="C19" s="10" t="s">
        <v>47</v>
      </c>
      <c r="D19" s="11" t="s">
        <v>48</v>
      </c>
      <c r="E19" s="13">
        <v>777.24</v>
      </c>
      <c r="F19" s="12">
        <f t="shared" si="0"/>
        <v>956.00519999999995</v>
      </c>
      <c r="G19" s="12"/>
      <c r="H19" s="352" t="s">
        <v>475</v>
      </c>
      <c r="I19" s="353">
        <v>85161011</v>
      </c>
    </row>
    <row r="20" spans="1:9" ht="24" customHeight="1">
      <c r="A20" s="8">
        <v>5906564001383</v>
      </c>
      <c r="B20" s="9" t="s">
        <v>49</v>
      </c>
      <c r="C20" s="10" t="s">
        <v>50</v>
      </c>
      <c r="D20" s="11" t="s">
        <v>51</v>
      </c>
      <c r="E20" s="13">
        <v>777.24</v>
      </c>
      <c r="F20" s="12">
        <f t="shared" si="0"/>
        <v>956.00519999999995</v>
      </c>
      <c r="G20" s="12"/>
      <c r="H20" s="352" t="s">
        <v>475</v>
      </c>
      <c r="I20" s="353">
        <v>85161011</v>
      </c>
    </row>
    <row r="21" spans="1:9" ht="24" customHeight="1">
      <c r="A21" s="8">
        <v>5906564001390</v>
      </c>
      <c r="B21" s="9" t="s">
        <v>52</v>
      </c>
      <c r="C21" s="10" t="s">
        <v>53</v>
      </c>
      <c r="D21" s="11" t="s">
        <v>54</v>
      </c>
      <c r="E21" s="13">
        <v>777.24</v>
      </c>
      <c r="F21" s="12">
        <f t="shared" si="0"/>
        <v>956.00519999999995</v>
      </c>
      <c r="G21" s="12"/>
      <c r="H21" s="352" t="s">
        <v>475</v>
      </c>
      <c r="I21" s="353">
        <v>85161011</v>
      </c>
    </row>
    <row r="22" spans="1:9" ht="24" customHeight="1">
      <c r="A22" s="8">
        <v>5906564001406</v>
      </c>
      <c r="B22" s="9" t="s">
        <v>55</v>
      </c>
      <c r="C22" s="10" t="s">
        <v>56</v>
      </c>
      <c r="D22" s="11" t="s">
        <v>57</v>
      </c>
      <c r="E22" s="13">
        <v>777.24</v>
      </c>
      <c r="F22" s="12">
        <f t="shared" si="0"/>
        <v>956.00519999999995</v>
      </c>
      <c r="G22" s="12"/>
      <c r="H22" s="352" t="s">
        <v>475</v>
      </c>
      <c r="I22" s="353">
        <v>85161011</v>
      </c>
    </row>
    <row r="23" spans="1:9" ht="24" customHeight="1">
      <c r="A23" s="8">
        <v>5906564001413</v>
      </c>
      <c r="B23" s="9" t="s">
        <v>58</v>
      </c>
      <c r="C23" s="10" t="s">
        <v>59</v>
      </c>
      <c r="D23" s="11" t="s">
        <v>60</v>
      </c>
      <c r="E23" s="13">
        <v>1237.4000000000001</v>
      </c>
      <c r="F23" s="12">
        <f t="shared" si="0"/>
        <v>1522.0020000000002</v>
      </c>
      <c r="G23" s="12"/>
      <c r="H23" s="352" t="s">
        <v>475</v>
      </c>
      <c r="I23" s="353">
        <v>85161011</v>
      </c>
    </row>
    <row r="24" spans="1:9" ht="24" customHeight="1">
      <c r="A24" s="8">
        <v>5906564001420</v>
      </c>
      <c r="B24" s="9" t="s">
        <v>61</v>
      </c>
      <c r="C24" s="10" t="s">
        <v>62</v>
      </c>
      <c r="D24" s="11" t="s">
        <v>63</v>
      </c>
      <c r="E24" s="13">
        <v>1237.4000000000001</v>
      </c>
      <c r="F24" s="12">
        <f t="shared" si="0"/>
        <v>1522.0020000000002</v>
      </c>
      <c r="G24" s="12"/>
      <c r="H24" s="352" t="s">
        <v>475</v>
      </c>
      <c r="I24" s="353">
        <v>85161011</v>
      </c>
    </row>
    <row r="25" spans="1:9" ht="24" customHeight="1">
      <c r="A25" s="8">
        <v>5906564001437</v>
      </c>
      <c r="B25" s="9" t="s">
        <v>64</v>
      </c>
      <c r="C25" s="10" t="s">
        <v>65</v>
      </c>
      <c r="D25" s="11" t="s">
        <v>66</v>
      </c>
      <c r="E25" s="13">
        <v>1313.01</v>
      </c>
      <c r="F25" s="12">
        <f t="shared" si="0"/>
        <v>1615.0022999999999</v>
      </c>
      <c r="G25" s="12"/>
      <c r="H25" s="352" t="s">
        <v>475</v>
      </c>
      <c r="I25" s="353">
        <v>85161011</v>
      </c>
    </row>
    <row r="26" spans="1:9" ht="24" customHeight="1">
      <c r="A26" s="8">
        <v>5906564090103</v>
      </c>
      <c r="B26" s="9" t="s">
        <v>67</v>
      </c>
      <c r="C26" s="10" t="s">
        <v>68</v>
      </c>
      <c r="D26" s="11" t="s">
        <v>69</v>
      </c>
      <c r="E26" s="13">
        <v>2321.9499999999998</v>
      </c>
      <c r="F26" s="12">
        <f t="shared" si="0"/>
        <v>2855.9984999999997</v>
      </c>
      <c r="G26" s="12"/>
      <c r="H26" s="352" t="s">
        <v>475</v>
      </c>
      <c r="I26" s="353">
        <v>85161011</v>
      </c>
    </row>
    <row r="27" spans="1:9" ht="24" customHeight="1">
      <c r="A27" s="16">
        <v>5906564130809</v>
      </c>
      <c r="B27" s="2" t="s">
        <v>70</v>
      </c>
      <c r="C27" s="17"/>
      <c r="D27" s="18" t="s">
        <v>71</v>
      </c>
      <c r="E27" s="13">
        <v>92.68</v>
      </c>
      <c r="F27" s="12">
        <f t="shared" si="0"/>
        <v>113.99640000000001</v>
      </c>
      <c r="G27" s="12"/>
      <c r="H27" s="352" t="s">
        <v>476</v>
      </c>
      <c r="I27" s="352">
        <v>85169000</v>
      </c>
    </row>
    <row r="28" spans="1:9" ht="24" customHeight="1">
      <c r="A28" s="21">
        <v>5906564130113</v>
      </c>
      <c r="B28" s="22" t="s">
        <v>72</v>
      </c>
      <c r="C28" s="20"/>
      <c r="D28" s="11" t="s">
        <v>73</v>
      </c>
      <c r="E28" s="13">
        <v>8.1300000000000008</v>
      </c>
      <c r="F28" s="12">
        <f t="shared" si="0"/>
        <v>9.9999000000000002</v>
      </c>
      <c r="G28" s="12"/>
      <c r="H28" s="352" t="s">
        <v>476</v>
      </c>
      <c r="I28" s="352">
        <v>85169000</v>
      </c>
    </row>
    <row r="29" spans="1:9" ht="24" customHeight="1">
      <c r="A29" s="16">
        <v>5906564130120</v>
      </c>
      <c r="B29" s="22" t="s">
        <v>74</v>
      </c>
      <c r="C29" s="20"/>
      <c r="D29" s="11" t="s">
        <v>75</v>
      </c>
      <c r="E29" s="13">
        <v>8.1300000000000008</v>
      </c>
      <c r="F29" s="12">
        <f t="shared" si="0"/>
        <v>9.9999000000000002</v>
      </c>
      <c r="G29" s="12"/>
      <c r="H29" s="352" t="s">
        <v>476</v>
      </c>
      <c r="I29" s="352">
        <v>85169000</v>
      </c>
    </row>
    <row r="30" spans="1:9" ht="24" customHeight="1">
      <c r="A30" s="19">
        <v>5906564131981</v>
      </c>
      <c r="B30" s="2" t="s">
        <v>76</v>
      </c>
      <c r="C30" s="17"/>
      <c r="D30" s="11" t="s">
        <v>484</v>
      </c>
      <c r="E30" s="13">
        <v>145.53</v>
      </c>
      <c r="F30" s="12">
        <f t="shared" si="0"/>
        <v>179.00190000000001</v>
      </c>
      <c r="G30" s="12"/>
      <c r="H30" s="352" t="s">
        <v>477</v>
      </c>
      <c r="I30" s="352">
        <v>85169000</v>
      </c>
    </row>
    <row r="31" spans="1:9" ht="24" customHeight="1">
      <c r="A31" s="19">
        <v>5906564131998</v>
      </c>
      <c r="B31" s="2" t="s">
        <v>77</v>
      </c>
      <c r="C31" s="17"/>
      <c r="D31" s="11" t="s">
        <v>485</v>
      </c>
      <c r="E31" s="13">
        <v>145.53</v>
      </c>
      <c r="F31" s="12">
        <f t="shared" si="0"/>
        <v>179.00190000000001</v>
      </c>
      <c r="G31" s="12"/>
      <c r="H31" s="352" t="s">
        <v>477</v>
      </c>
      <c r="I31" s="352">
        <v>85169000</v>
      </c>
    </row>
    <row r="32" spans="1:9" ht="24" customHeight="1">
      <c r="A32" s="19">
        <v>5906564130854</v>
      </c>
      <c r="B32" s="22" t="s">
        <v>78</v>
      </c>
      <c r="C32" s="20"/>
      <c r="D32" s="15" t="s">
        <v>79</v>
      </c>
      <c r="E32" s="13">
        <v>37.4</v>
      </c>
      <c r="F32" s="12">
        <f t="shared" si="0"/>
        <v>46.001999999999995</v>
      </c>
      <c r="G32" s="12"/>
      <c r="H32" s="352" t="s">
        <v>476</v>
      </c>
      <c r="I32" s="352">
        <v>85169000</v>
      </c>
    </row>
    <row r="33" spans="1:9" ht="24" customHeight="1">
      <c r="A33" s="19">
        <v>5906564130878</v>
      </c>
      <c r="B33" s="22" t="s">
        <v>80</v>
      </c>
      <c r="C33" s="20"/>
      <c r="D33" s="15" t="s">
        <v>81</v>
      </c>
      <c r="E33" s="13">
        <v>43.9</v>
      </c>
      <c r="F33" s="12">
        <f t="shared" si="0"/>
        <v>53.997</v>
      </c>
      <c r="G33" s="12"/>
      <c r="H33" s="352" t="s">
        <v>476</v>
      </c>
      <c r="I33" s="352">
        <v>85169000</v>
      </c>
    </row>
    <row r="34" spans="1:9" ht="24" customHeight="1">
      <c r="A34" s="21">
        <v>5906564130212</v>
      </c>
      <c r="B34" s="22" t="s">
        <v>82</v>
      </c>
      <c r="C34" s="20"/>
      <c r="D34" s="11" t="s">
        <v>83</v>
      </c>
      <c r="E34" s="13">
        <v>53.66</v>
      </c>
      <c r="F34" s="12">
        <f t="shared" si="0"/>
        <v>66.001799999999989</v>
      </c>
      <c r="G34" s="12"/>
      <c r="H34" s="352" t="s">
        <v>476</v>
      </c>
      <c r="I34" s="352">
        <v>85169000</v>
      </c>
    </row>
    <row r="35" spans="1:9" ht="24" customHeight="1">
      <c r="A35" s="21"/>
      <c r="B35" s="22"/>
      <c r="C35" s="20"/>
      <c r="D35" s="11"/>
      <c r="E35" s="13"/>
      <c r="F35" s="12"/>
      <c r="G35" s="12"/>
      <c r="H35" s="354"/>
      <c r="I35" s="355"/>
    </row>
    <row r="36" spans="1:9" s="1" customFormat="1" ht="24" customHeight="1">
      <c r="A36" s="28" t="s">
        <v>84</v>
      </c>
      <c r="B36" s="336"/>
      <c r="C36" s="335"/>
      <c r="D36" s="336"/>
      <c r="E36" s="337"/>
      <c r="F36" s="339"/>
      <c r="G36" s="339"/>
      <c r="H36" s="356"/>
      <c r="I36" s="357"/>
    </row>
    <row r="37" spans="1:9" s="23" customFormat="1" ht="24" customHeight="1">
      <c r="A37" s="22" t="s">
        <v>1</v>
      </c>
      <c r="B37" s="9" t="s">
        <v>2</v>
      </c>
      <c r="C37" s="4" t="s">
        <v>85</v>
      </c>
      <c r="D37" s="5" t="s">
        <v>4</v>
      </c>
      <c r="E37" s="4" t="s">
        <v>5</v>
      </c>
      <c r="F37" s="12" t="s">
        <v>6</v>
      </c>
      <c r="G37" s="12"/>
      <c r="H37" s="351" t="s">
        <v>473</v>
      </c>
      <c r="I37" s="351" t="s">
        <v>474</v>
      </c>
    </row>
    <row r="38" spans="1:9" ht="24" customHeight="1">
      <c r="A38" s="8">
        <v>5906564160516</v>
      </c>
      <c r="B38" s="9" t="s">
        <v>86</v>
      </c>
      <c r="C38" s="10" t="s">
        <v>87</v>
      </c>
      <c r="D38" s="11" t="s">
        <v>88</v>
      </c>
      <c r="E38" s="10">
        <v>546.34</v>
      </c>
      <c r="F38" s="12">
        <f>E38*1.23</f>
        <v>671.9982</v>
      </c>
      <c r="G38" s="12"/>
      <c r="H38" s="352" t="s">
        <v>475</v>
      </c>
      <c r="I38" s="352">
        <v>85161080</v>
      </c>
    </row>
    <row r="39" spans="1:9" ht="24" customHeight="1">
      <c r="A39" s="24">
        <v>5906564160523</v>
      </c>
      <c r="B39" s="9" t="s">
        <v>89</v>
      </c>
      <c r="C39" s="10" t="s">
        <v>87</v>
      </c>
      <c r="D39" s="11" t="s">
        <v>90</v>
      </c>
      <c r="E39" s="10">
        <v>546.34</v>
      </c>
      <c r="F39" s="12">
        <f>E39*1.23</f>
        <v>671.9982</v>
      </c>
      <c r="G39" s="12"/>
      <c r="H39" s="352" t="s">
        <v>475</v>
      </c>
      <c r="I39" s="352">
        <v>85161080</v>
      </c>
    </row>
    <row r="40" spans="1:9" ht="24" customHeight="1">
      <c r="A40" s="8">
        <v>5906564160639</v>
      </c>
      <c r="B40" s="9" t="s">
        <v>91</v>
      </c>
      <c r="C40" s="10" t="s">
        <v>92</v>
      </c>
      <c r="D40" s="11" t="s">
        <v>93</v>
      </c>
      <c r="E40" s="10">
        <v>546.34</v>
      </c>
      <c r="F40" s="12">
        <f t="shared" ref="F40" si="1">E40*1.23</f>
        <v>671.9982</v>
      </c>
      <c r="G40" s="12"/>
      <c r="H40" s="352" t="s">
        <v>475</v>
      </c>
      <c r="I40" s="352">
        <v>85161080</v>
      </c>
    </row>
    <row r="41" spans="1:9" ht="24" customHeight="1">
      <c r="A41" s="8">
        <v>5906564133152</v>
      </c>
      <c r="B41" s="9" t="s">
        <v>94</v>
      </c>
      <c r="C41" s="10" t="s">
        <v>95</v>
      </c>
      <c r="D41" s="11" t="s">
        <v>96</v>
      </c>
      <c r="E41" s="10">
        <v>652.85</v>
      </c>
      <c r="F41" s="12">
        <f>E41*1.23</f>
        <v>803.00549999999998</v>
      </c>
      <c r="G41" s="12"/>
      <c r="H41" s="352" t="s">
        <v>475</v>
      </c>
      <c r="I41" s="352">
        <v>85161080</v>
      </c>
    </row>
    <row r="42" spans="1:9" ht="24" customHeight="1">
      <c r="A42" s="24">
        <v>5906564133169</v>
      </c>
      <c r="B42" s="9" t="s">
        <v>97</v>
      </c>
      <c r="C42" s="10" t="s">
        <v>95</v>
      </c>
      <c r="D42" s="11" t="s">
        <v>98</v>
      </c>
      <c r="E42" s="10">
        <v>652.85</v>
      </c>
      <c r="F42" s="12">
        <f>E42*1.23</f>
        <v>803.00549999999998</v>
      </c>
      <c r="G42" s="12"/>
      <c r="H42" s="352" t="s">
        <v>475</v>
      </c>
      <c r="I42" s="352">
        <v>85161080</v>
      </c>
    </row>
    <row r="43" spans="1:9" ht="24" customHeight="1">
      <c r="A43" s="21">
        <v>5906564130908</v>
      </c>
      <c r="B43" s="9" t="s">
        <v>99</v>
      </c>
      <c r="C43" s="6"/>
      <c r="D43" s="25" t="s">
        <v>100</v>
      </c>
      <c r="E43" s="10">
        <v>189.43</v>
      </c>
      <c r="F43" s="12">
        <f t="shared" ref="F43" si="2">E43*1.23</f>
        <v>232.99889999999999</v>
      </c>
      <c r="G43" s="12"/>
      <c r="H43" s="352" t="s">
        <v>476</v>
      </c>
      <c r="I43" s="352">
        <v>85169000</v>
      </c>
    </row>
    <row r="44" spans="1:9" ht="24" customHeight="1">
      <c r="A44" s="21"/>
      <c r="B44" s="9"/>
      <c r="C44" s="6"/>
      <c r="D44" s="25"/>
      <c r="E44" s="10"/>
      <c r="F44" s="12"/>
      <c r="G44" s="12"/>
      <c r="H44" s="354"/>
      <c r="I44" s="355"/>
    </row>
    <row r="45" spans="1:9" s="1" customFormat="1" ht="24" customHeight="1">
      <c r="A45" s="28" t="s">
        <v>101</v>
      </c>
      <c r="B45" s="336"/>
      <c r="C45" s="335"/>
      <c r="D45" s="336"/>
      <c r="E45" s="337"/>
      <c r="F45" s="335"/>
      <c r="G45" s="335"/>
      <c r="H45" s="357"/>
      <c r="I45" s="357"/>
    </row>
    <row r="46" spans="1:9" s="23" customFormat="1" ht="24" customHeight="1">
      <c r="A46" s="22" t="s">
        <v>1</v>
      </c>
      <c r="B46" s="9" t="s">
        <v>2</v>
      </c>
      <c r="C46" s="4" t="s">
        <v>102</v>
      </c>
      <c r="D46" s="5" t="s">
        <v>4</v>
      </c>
      <c r="E46" s="4" t="s">
        <v>5</v>
      </c>
      <c r="F46" s="12" t="s">
        <v>6</v>
      </c>
      <c r="G46" s="12"/>
      <c r="H46" s="351" t="s">
        <v>473</v>
      </c>
      <c r="I46" s="351" t="s">
        <v>474</v>
      </c>
    </row>
    <row r="47" spans="1:9" ht="24" customHeight="1">
      <c r="A47" s="21">
        <v>5906564002342</v>
      </c>
      <c r="B47" s="9" t="s">
        <v>493</v>
      </c>
      <c r="C47" s="26">
        <v>199</v>
      </c>
      <c r="D47" s="11" t="s">
        <v>495</v>
      </c>
      <c r="E47" s="10">
        <v>5048.78</v>
      </c>
      <c r="F47" s="12">
        <f>E47*1.23</f>
        <v>6209.9993999999997</v>
      </c>
      <c r="G47" s="12"/>
      <c r="H47" s="352" t="s">
        <v>478</v>
      </c>
      <c r="I47" s="352">
        <v>84191900</v>
      </c>
    </row>
    <row r="48" spans="1:9" ht="24" customHeight="1">
      <c r="A48" s="21">
        <v>5906564002359</v>
      </c>
      <c r="B48" s="9" t="s">
        <v>492</v>
      </c>
      <c r="C48" s="26">
        <v>295</v>
      </c>
      <c r="D48" s="11" t="s">
        <v>496</v>
      </c>
      <c r="E48" s="10">
        <v>6028.46</v>
      </c>
      <c r="F48" s="12">
        <f>E48*1.23</f>
        <v>7415.0057999999999</v>
      </c>
      <c r="G48" s="12"/>
      <c r="H48" s="352" t="s">
        <v>478</v>
      </c>
      <c r="I48" s="352">
        <v>84191900</v>
      </c>
    </row>
    <row r="49" spans="1:9" ht="24" customHeight="1">
      <c r="A49" s="21">
        <v>5906564192401</v>
      </c>
      <c r="B49" s="9" t="s">
        <v>148</v>
      </c>
      <c r="C49" s="26">
        <v>275</v>
      </c>
      <c r="D49" s="11" t="s">
        <v>494</v>
      </c>
      <c r="E49" s="10">
        <v>7749.59</v>
      </c>
      <c r="F49" s="12">
        <f>E49*1.23</f>
        <v>9531.9956999999995</v>
      </c>
      <c r="G49" s="12"/>
      <c r="H49" s="352" t="s">
        <v>478</v>
      </c>
      <c r="I49" s="352">
        <v>84191900</v>
      </c>
    </row>
    <row r="50" spans="1:9" ht="24" customHeight="1">
      <c r="A50" s="24">
        <v>5906564191015</v>
      </c>
      <c r="B50" s="9" t="s">
        <v>122</v>
      </c>
      <c r="C50" s="26">
        <v>105</v>
      </c>
      <c r="D50" s="11" t="s">
        <v>123</v>
      </c>
      <c r="E50" s="10">
        <v>2386.1799999999998</v>
      </c>
      <c r="F50" s="12">
        <f t="shared" ref="F50:F68" si="3">E50*1.23</f>
        <v>2935.0013999999996</v>
      </c>
      <c r="G50" s="12"/>
      <c r="H50" s="352" t="s">
        <v>478</v>
      </c>
      <c r="I50" s="352">
        <v>84191900</v>
      </c>
    </row>
    <row r="51" spans="1:9" ht="24" customHeight="1">
      <c r="A51" s="24">
        <v>5906564191022</v>
      </c>
      <c r="B51" s="9" t="s">
        <v>124</v>
      </c>
      <c r="C51" s="26">
        <v>124</v>
      </c>
      <c r="D51" s="11" t="s">
        <v>125</v>
      </c>
      <c r="E51" s="10">
        <v>2540.65</v>
      </c>
      <c r="F51" s="12">
        <f t="shared" si="3"/>
        <v>3124.9994999999999</v>
      </c>
      <c r="G51" s="12"/>
      <c r="H51" s="352" t="s">
        <v>478</v>
      </c>
      <c r="I51" s="352">
        <v>84191900</v>
      </c>
    </row>
    <row r="52" spans="1:9" ht="24" customHeight="1">
      <c r="A52" s="24">
        <v>5906564191039</v>
      </c>
      <c r="B52" s="9" t="s">
        <v>126</v>
      </c>
      <c r="C52" s="26">
        <v>134</v>
      </c>
      <c r="D52" s="11" t="s">
        <v>127</v>
      </c>
      <c r="E52" s="10">
        <v>2694.31</v>
      </c>
      <c r="F52" s="12">
        <f t="shared" si="3"/>
        <v>3314.0012999999999</v>
      </c>
      <c r="G52" s="12"/>
      <c r="H52" s="352" t="s">
        <v>478</v>
      </c>
      <c r="I52" s="352">
        <v>84191900</v>
      </c>
    </row>
    <row r="53" spans="1:9" ht="24" customHeight="1">
      <c r="A53" s="24">
        <v>5906564191046</v>
      </c>
      <c r="B53" s="9" t="s">
        <v>128</v>
      </c>
      <c r="C53" s="26">
        <v>204</v>
      </c>
      <c r="D53" s="11" t="s">
        <v>129</v>
      </c>
      <c r="E53" s="10">
        <v>3609.76</v>
      </c>
      <c r="F53" s="12">
        <f t="shared" si="3"/>
        <v>4440.0048000000006</v>
      </c>
      <c r="G53" s="12"/>
      <c r="H53" s="352" t="s">
        <v>478</v>
      </c>
      <c r="I53" s="352">
        <v>84191900</v>
      </c>
    </row>
    <row r="54" spans="1:9" ht="24" customHeight="1">
      <c r="A54" s="24">
        <v>5906564191053</v>
      </c>
      <c r="B54" s="9" t="s">
        <v>130</v>
      </c>
      <c r="C54" s="26">
        <v>250</v>
      </c>
      <c r="D54" s="11" t="s">
        <v>131</v>
      </c>
      <c r="E54" s="10">
        <v>4103.25</v>
      </c>
      <c r="F54" s="12">
        <f t="shared" si="3"/>
        <v>5046.9974999999995</v>
      </c>
      <c r="G54" s="12"/>
      <c r="H54" s="352" t="s">
        <v>478</v>
      </c>
      <c r="I54" s="352">
        <v>84191900</v>
      </c>
    </row>
    <row r="55" spans="1:9" ht="24" customHeight="1">
      <c r="A55" s="24">
        <v>5906564191060</v>
      </c>
      <c r="B55" s="9" t="s">
        <v>132</v>
      </c>
      <c r="C55" s="26">
        <v>300</v>
      </c>
      <c r="D55" s="11" t="s">
        <v>133</v>
      </c>
      <c r="E55" s="10">
        <v>4576.42</v>
      </c>
      <c r="F55" s="12">
        <f t="shared" si="3"/>
        <v>5628.9966000000004</v>
      </c>
      <c r="G55" s="12"/>
      <c r="H55" s="352" t="s">
        <v>478</v>
      </c>
      <c r="I55" s="352">
        <v>84191900</v>
      </c>
    </row>
    <row r="56" spans="1:9" ht="24" customHeight="1">
      <c r="A56" s="21">
        <v>5906564191466</v>
      </c>
      <c r="B56" s="9" t="s">
        <v>135</v>
      </c>
      <c r="C56" s="26">
        <v>465</v>
      </c>
      <c r="D56" s="11" t="s">
        <v>136</v>
      </c>
      <c r="E56" s="10">
        <v>7055.29</v>
      </c>
      <c r="F56" s="12">
        <f t="shared" si="3"/>
        <v>8678.0066999999999</v>
      </c>
      <c r="G56" s="12"/>
      <c r="H56" s="352" t="s">
        <v>478</v>
      </c>
      <c r="I56" s="352">
        <v>84191900</v>
      </c>
    </row>
    <row r="57" spans="1:9" ht="24" customHeight="1">
      <c r="A57" s="8">
        <v>5906564134500</v>
      </c>
      <c r="B57" s="9" t="s">
        <v>103</v>
      </c>
      <c r="C57" s="26">
        <v>97</v>
      </c>
      <c r="D57" s="11" t="s">
        <v>104</v>
      </c>
      <c r="E57" s="10">
        <v>2933.33</v>
      </c>
      <c r="F57" s="12">
        <f t="shared" ref="F57" si="4">E57*1.23</f>
        <v>3607.9958999999999</v>
      </c>
      <c r="G57" s="12"/>
      <c r="H57" s="352" t="s">
        <v>478</v>
      </c>
      <c r="I57" s="352">
        <v>84191900</v>
      </c>
    </row>
    <row r="58" spans="1:9" ht="24" customHeight="1">
      <c r="A58" s="24">
        <v>5906564132797</v>
      </c>
      <c r="B58" s="9" t="s">
        <v>105</v>
      </c>
      <c r="C58" s="26">
        <v>111</v>
      </c>
      <c r="D58" s="11" t="s">
        <v>106</v>
      </c>
      <c r="E58" s="10">
        <v>3197.56</v>
      </c>
      <c r="F58" s="12">
        <f>E58*1.23</f>
        <v>3932.9987999999998</v>
      </c>
      <c r="G58" s="12"/>
      <c r="H58" s="352" t="s">
        <v>478</v>
      </c>
      <c r="I58" s="352">
        <v>84191900</v>
      </c>
    </row>
    <row r="59" spans="1:9" ht="24" customHeight="1">
      <c r="A59" s="24">
        <v>5906564132810</v>
      </c>
      <c r="B59" s="9" t="s">
        <v>107</v>
      </c>
      <c r="C59" s="26">
        <v>134</v>
      </c>
      <c r="D59" s="11" t="s">
        <v>108</v>
      </c>
      <c r="E59" s="10">
        <v>3398.37</v>
      </c>
      <c r="F59" s="12">
        <f>E59*1.23</f>
        <v>4179.9951000000001</v>
      </c>
      <c r="G59" s="12"/>
      <c r="H59" s="352" t="s">
        <v>478</v>
      </c>
      <c r="I59" s="352">
        <v>84191900</v>
      </c>
    </row>
    <row r="60" spans="1:9" ht="24" customHeight="1">
      <c r="A60" s="24">
        <v>5906564191114</v>
      </c>
      <c r="B60" s="9" t="s">
        <v>138</v>
      </c>
      <c r="C60" s="26">
        <v>204</v>
      </c>
      <c r="D60" s="11" t="s">
        <v>139</v>
      </c>
      <c r="E60" s="10">
        <v>4968.29</v>
      </c>
      <c r="F60" s="12">
        <f t="shared" si="3"/>
        <v>6110.9966999999997</v>
      </c>
      <c r="G60" s="12"/>
      <c r="H60" s="352" t="s">
        <v>478</v>
      </c>
      <c r="I60" s="352">
        <v>84191900</v>
      </c>
    </row>
    <row r="61" spans="1:9" ht="24" customHeight="1">
      <c r="A61" s="24">
        <v>5906564191121</v>
      </c>
      <c r="B61" s="9" t="s">
        <v>140</v>
      </c>
      <c r="C61" s="26">
        <v>246</v>
      </c>
      <c r="D61" s="11" t="s">
        <v>141</v>
      </c>
      <c r="E61" s="10">
        <v>5219.51</v>
      </c>
      <c r="F61" s="12">
        <f t="shared" si="3"/>
        <v>6419.9973</v>
      </c>
      <c r="G61" s="12"/>
      <c r="H61" s="352" t="s">
        <v>478</v>
      </c>
      <c r="I61" s="352">
        <v>84191900</v>
      </c>
    </row>
    <row r="62" spans="1:9" ht="24" customHeight="1">
      <c r="A62" s="24">
        <v>5906564191138</v>
      </c>
      <c r="B62" s="9" t="s">
        <v>142</v>
      </c>
      <c r="C62" s="26">
        <v>296</v>
      </c>
      <c r="D62" s="11" t="s">
        <v>143</v>
      </c>
      <c r="E62" s="10">
        <v>5513.82</v>
      </c>
      <c r="F62" s="12">
        <f t="shared" si="3"/>
        <v>6781.9985999999999</v>
      </c>
      <c r="G62" s="12"/>
      <c r="H62" s="352" t="s">
        <v>478</v>
      </c>
      <c r="I62" s="352">
        <v>84191900</v>
      </c>
    </row>
    <row r="63" spans="1:9" ht="24" customHeight="1">
      <c r="A63" s="21">
        <v>5906564191176</v>
      </c>
      <c r="B63" s="9" t="s">
        <v>145</v>
      </c>
      <c r="C63" s="26">
        <v>455</v>
      </c>
      <c r="D63" s="11" t="s">
        <v>146</v>
      </c>
      <c r="E63" s="10">
        <v>8360.98</v>
      </c>
      <c r="F63" s="12">
        <f t="shared" si="3"/>
        <v>10284.0054</v>
      </c>
      <c r="G63" s="12"/>
      <c r="H63" s="352" t="s">
        <v>478</v>
      </c>
      <c r="I63" s="352">
        <v>84191900</v>
      </c>
    </row>
    <row r="64" spans="1:9" ht="24" customHeight="1">
      <c r="A64" s="24">
        <v>5906564191350</v>
      </c>
      <c r="B64" s="9" t="s">
        <v>109</v>
      </c>
      <c r="C64" s="26">
        <v>140</v>
      </c>
      <c r="D64" s="11" t="s">
        <v>110</v>
      </c>
      <c r="E64" s="10">
        <v>2231.71</v>
      </c>
      <c r="F64" s="12">
        <f t="shared" si="3"/>
        <v>2745.0032999999999</v>
      </c>
      <c r="G64" s="12"/>
      <c r="H64" s="352" t="s">
        <v>478</v>
      </c>
      <c r="I64" s="352">
        <v>84191900</v>
      </c>
    </row>
    <row r="65" spans="1:9" ht="24" customHeight="1">
      <c r="A65" s="24">
        <v>5906564191312</v>
      </c>
      <c r="B65" s="9" t="s">
        <v>111</v>
      </c>
      <c r="C65" s="26">
        <v>210</v>
      </c>
      <c r="D65" s="11" t="s">
        <v>112</v>
      </c>
      <c r="E65" s="10">
        <v>3126.83</v>
      </c>
      <c r="F65" s="12">
        <f t="shared" si="3"/>
        <v>3846.0009</v>
      </c>
      <c r="G65" s="12"/>
      <c r="H65" s="352" t="s">
        <v>478</v>
      </c>
      <c r="I65" s="352">
        <v>84191900</v>
      </c>
    </row>
    <row r="66" spans="1:9" ht="24" customHeight="1">
      <c r="A66" s="24">
        <v>5906564191329</v>
      </c>
      <c r="B66" s="9" t="s">
        <v>113</v>
      </c>
      <c r="C66" s="26">
        <v>255</v>
      </c>
      <c r="D66" s="11" t="s">
        <v>114</v>
      </c>
      <c r="E66" s="10">
        <v>3691.87</v>
      </c>
      <c r="F66" s="12">
        <f t="shared" si="3"/>
        <v>4541.0001000000002</v>
      </c>
      <c r="G66" s="12"/>
      <c r="H66" s="352" t="s">
        <v>478</v>
      </c>
      <c r="I66" s="352">
        <v>84191900</v>
      </c>
    </row>
    <row r="67" spans="1:9" ht="24" customHeight="1">
      <c r="A67" s="24">
        <v>5906564191336</v>
      </c>
      <c r="B67" s="9" t="s">
        <v>115</v>
      </c>
      <c r="C67" s="26">
        <v>305</v>
      </c>
      <c r="D67" s="11" t="s">
        <v>116</v>
      </c>
      <c r="E67" s="10">
        <v>3928.46</v>
      </c>
      <c r="F67" s="12">
        <f t="shared" si="3"/>
        <v>4832.0057999999999</v>
      </c>
      <c r="G67" s="12"/>
      <c r="H67" s="352" t="s">
        <v>478</v>
      </c>
      <c r="I67" s="352">
        <v>84191900</v>
      </c>
    </row>
    <row r="68" spans="1:9" ht="24" customHeight="1">
      <c r="A68" s="21">
        <v>5906564192272</v>
      </c>
      <c r="B68" s="9" t="s">
        <v>118</v>
      </c>
      <c r="C68" s="26">
        <v>485</v>
      </c>
      <c r="D68" s="11" t="s">
        <v>119</v>
      </c>
      <c r="E68" s="10">
        <v>6592.68</v>
      </c>
      <c r="F68" s="12">
        <f t="shared" si="3"/>
        <v>8108.9964</v>
      </c>
      <c r="G68" s="12"/>
      <c r="H68" s="352" t="s">
        <v>478</v>
      </c>
      <c r="I68" s="352">
        <v>84191900</v>
      </c>
    </row>
    <row r="69" spans="1:9" ht="22.5">
      <c r="A69" s="21">
        <v>5906564001529</v>
      </c>
      <c r="B69" s="9" t="s">
        <v>149</v>
      </c>
      <c r="C69" s="26">
        <v>104</v>
      </c>
      <c r="D69" s="11" t="s">
        <v>150</v>
      </c>
      <c r="E69" s="10">
        <v>2008.94</v>
      </c>
      <c r="F69" s="12">
        <f>E69*1.23</f>
        <v>2470.9962</v>
      </c>
      <c r="G69" s="12"/>
      <c r="H69" s="352" t="s">
        <v>478</v>
      </c>
      <c r="I69" s="352">
        <v>84191900</v>
      </c>
    </row>
    <row r="70" spans="1:9" ht="24" customHeight="1">
      <c r="A70" s="24">
        <v>5906564132865</v>
      </c>
      <c r="B70" s="9" t="s">
        <v>151</v>
      </c>
      <c r="C70" s="26">
        <v>210</v>
      </c>
      <c r="D70" s="11" t="s">
        <v>152</v>
      </c>
      <c r="E70" s="10">
        <v>2828.46</v>
      </c>
      <c r="F70" s="12">
        <f>E70*1.23</f>
        <v>3479.0057999999999</v>
      </c>
      <c r="G70" s="12"/>
      <c r="H70" s="352" t="s">
        <v>478</v>
      </c>
      <c r="I70" s="352">
        <v>84191900</v>
      </c>
    </row>
    <row r="71" spans="1:9" ht="24" customHeight="1">
      <c r="A71" s="8">
        <v>5906564191800</v>
      </c>
      <c r="B71" s="9" t="s">
        <v>153</v>
      </c>
      <c r="C71" s="26">
        <v>307</v>
      </c>
      <c r="D71" s="11" t="s">
        <v>154</v>
      </c>
      <c r="E71" s="10">
        <v>3208.94</v>
      </c>
      <c r="F71" s="12">
        <f t="shared" ref="F71" si="5">E71*1.23</f>
        <v>3946.9962</v>
      </c>
      <c r="G71" s="12"/>
      <c r="H71" s="352" t="s">
        <v>478</v>
      </c>
      <c r="I71" s="352">
        <v>84191900</v>
      </c>
    </row>
    <row r="72" spans="1:9" ht="24" customHeight="1">
      <c r="A72" s="8">
        <v>5906564192302</v>
      </c>
      <c r="B72" s="9" t="s">
        <v>156</v>
      </c>
      <c r="C72" s="26">
        <v>485</v>
      </c>
      <c r="D72" s="11" t="s">
        <v>157</v>
      </c>
      <c r="E72" s="10">
        <v>4483.74</v>
      </c>
      <c r="F72" s="12">
        <f>E72*1.23</f>
        <v>5515.0001999999995</v>
      </c>
      <c r="G72" s="12"/>
      <c r="H72" s="352" t="s">
        <v>478</v>
      </c>
      <c r="I72" s="352">
        <v>84191900</v>
      </c>
    </row>
    <row r="73" spans="1:9" ht="24" customHeight="1">
      <c r="A73" s="8">
        <v>5906564132872</v>
      </c>
      <c r="B73" s="9" t="s">
        <v>160</v>
      </c>
      <c r="C73" s="26">
        <v>204</v>
      </c>
      <c r="D73" s="11" t="s">
        <v>161</v>
      </c>
      <c r="E73" s="10">
        <v>3270.73</v>
      </c>
      <c r="F73" s="12">
        <f>E73*1.23</f>
        <v>4022.9978999999998</v>
      </c>
      <c r="G73" s="12"/>
      <c r="H73" s="352" t="s">
        <v>478</v>
      </c>
      <c r="I73" s="352">
        <v>84191900</v>
      </c>
    </row>
    <row r="74" spans="1:9" ht="24" customHeight="1">
      <c r="A74" s="8">
        <v>5906564191824</v>
      </c>
      <c r="B74" s="9" t="s">
        <v>162</v>
      </c>
      <c r="C74" s="26">
        <v>300</v>
      </c>
      <c r="D74" s="11" t="s">
        <v>163</v>
      </c>
      <c r="E74" s="10">
        <v>3743.9</v>
      </c>
      <c r="F74" s="12">
        <f t="shared" ref="F74:F75" si="6">E74*1.23</f>
        <v>4604.9970000000003</v>
      </c>
      <c r="G74" s="12"/>
      <c r="H74" s="352" t="s">
        <v>478</v>
      </c>
      <c r="I74" s="352">
        <v>84191900</v>
      </c>
    </row>
    <row r="75" spans="1:9" ht="24" customHeight="1">
      <c r="A75" s="8">
        <v>5906564192319</v>
      </c>
      <c r="B75" s="9" t="s">
        <v>165</v>
      </c>
      <c r="C75" s="26">
        <v>465</v>
      </c>
      <c r="D75" s="11" t="s">
        <v>166</v>
      </c>
      <c r="E75" s="10">
        <v>5389.43</v>
      </c>
      <c r="F75" s="12">
        <f t="shared" si="6"/>
        <v>6628.9989000000005</v>
      </c>
      <c r="G75" s="12"/>
      <c r="H75" s="352" t="s">
        <v>478</v>
      </c>
      <c r="I75" s="352">
        <v>84191900</v>
      </c>
    </row>
    <row r="76" spans="1:9" ht="24" customHeight="1">
      <c r="A76" s="8">
        <v>5906564190421</v>
      </c>
      <c r="B76" s="9" t="s">
        <v>182</v>
      </c>
      <c r="C76" s="26">
        <v>109</v>
      </c>
      <c r="D76" s="11" t="s">
        <v>183</v>
      </c>
      <c r="E76" s="10">
        <v>1687.81</v>
      </c>
      <c r="F76" s="12">
        <f>E76*1.23</f>
        <v>2076.0063</v>
      </c>
      <c r="G76" s="12"/>
      <c r="H76" s="352" t="s">
        <v>478</v>
      </c>
      <c r="I76" s="352">
        <v>84191900</v>
      </c>
    </row>
    <row r="77" spans="1:9" ht="24" customHeight="1">
      <c r="A77" s="8">
        <v>5906564190438</v>
      </c>
      <c r="B77" s="9" t="s">
        <v>184</v>
      </c>
      <c r="C77" s="26">
        <v>130</v>
      </c>
      <c r="D77" s="11" t="s">
        <v>185</v>
      </c>
      <c r="E77" s="10">
        <v>1798.37</v>
      </c>
      <c r="F77" s="12">
        <f>E77*1.23</f>
        <v>2211.9950999999996</v>
      </c>
      <c r="G77" s="12"/>
      <c r="H77" s="352" t="s">
        <v>478</v>
      </c>
      <c r="I77" s="352">
        <v>84191900</v>
      </c>
    </row>
    <row r="78" spans="1:9" ht="24" customHeight="1">
      <c r="A78" s="8">
        <v>5906564190445</v>
      </c>
      <c r="B78" s="9" t="s">
        <v>186</v>
      </c>
      <c r="C78" s="26">
        <v>140</v>
      </c>
      <c r="D78" s="11" t="s">
        <v>187</v>
      </c>
      <c r="E78" s="10">
        <v>1908.94</v>
      </c>
      <c r="F78" s="12">
        <f>E78*1.23</f>
        <v>2347.9962</v>
      </c>
      <c r="G78" s="12"/>
      <c r="H78" s="352" t="s">
        <v>478</v>
      </c>
      <c r="I78" s="352">
        <v>84191900</v>
      </c>
    </row>
    <row r="79" spans="1:9" ht="24" customHeight="1">
      <c r="A79" s="8">
        <v>5906564190216</v>
      </c>
      <c r="B79" s="9" t="s">
        <v>174</v>
      </c>
      <c r="C79" s="26">
        <v>84</v>
      </c>
      <c r="D79" s="11" t="s">
        <v>175</v>
      </c>
      <c r="E79" s="10">
        <v>1438.21</v>
      </c>
      <c r="F79" s="12">
        <f t="shared" ref="F79:F87" si="7">E79*1.23</f>
        <v>1768.9983</v>
      </c>
      <c r="G79" s="12"/>
      <c r="H79" s="352" t="s">
        <v>478</v>
      </c>
      <c r="I79" s="352">
        <v>84191900</v>
      </c>
    </row>
    <row r="80" spans="1:9" ht="24" customHeight="1">
      <c r="A80" s="8">
        <v>5906564190223</v>
      </c>
      <c r="B80" s="9" t="s">
        <v>176</v>
      </c>
      <c r="C80" s="26">
        <v>107</v>
      </c>
      <c r="D80" s="11" t="s">
        <v>177</v>
      </c>
      <c r="E80" s="10">
        <v>1508.13</v>
      </c>
      <c r="F80" s="12">
        <f t="shared" si="7"/>
        <v>1854.9999</v>
      </c>
      <c r="G80" s="12"/>
      <c r="H80" s="352" t="s">
        <v>478</v>
      </c>
      <c r="I80" s="352">
        <v>84191900</v>
      </c>
    </row>
    <row r="81" spans="1:9" ht="24" customHeight="1">
      <c r="A81" s="8">
        <v>5906564190230</v>
      </c>
      <c r="B81" s="9" t="s">
        <v>178</v>
      </c>
      <c r="C81" s="26">
        <v>127</v>
      </c>
      <c r="D81" s="11" t="s">
        <v>179</v>
      </c>
      <c r="E81" s="10">
        <v>1662.6</v>
      </c>
      <c r="F81" s="12">
        <f t="shared" si="7"/>
        <v>2044.9979999999998</v>
      </c>
      <c r="G81" s="12"/>
      <c r="H81" s="352" t="s">
        <v>478</v>
      </c>
      <c r="I81" s="352">
        <v>84191900</v>
      </c>
    </row>
    <row r="82" spans="1:9" ht="24" customHeight="1">
      <c r="A82" s="8">
        <v>5906564190247</v>
      </c>
      <c r="B82" s="9" t="s">
        <v>180</v>
      </c>
      <c r="C82" s="26">
        <v>138</v>
      </c>
      <c r="D82" s="11" t="s">
        <v>181</v>
      </c>
      <c r="E82" s="10">
        <v>1769.11</v>
      </c>
      <c r="F82" s="12">
        <f t="shared" si="7"/>
        <v>2176.0052999999998</v>
      </c>
      <c r="G82" s="12"/>
      <c r="H82" s="352" t="s">
        <v>478</v>
      </c>
      <c r="I82" s="352">
        <v>84191900</v>
      </c>
    </row>
    <row r="83" spans="1:9" ht="24" customHeight="1">
      <c r="A83" s="21">
        <v>5906564191619</v>
      </c>
      <c r="B83" s="3" t="s">
        <v>188</v>
      </c>
      <c r="C83" s="17"/>
      <c r="D83" s="18" t="s">
        <v>189</v>
      </c>
      <c r="E83" s="10">
        <v>117.89</v>
      </c>
      <c r="F83" s="12">
        <f t="shared" si="7"/>
        <v>145.00469999999999</v>
      </c>
      <c r="G83" s="12"/>
      <c r="H83" s="352" t="s">
        <v>479</v>
      </c>
      <c r="I83" s="352">
        <v>73219000</v>
      </c>
    </row>
    <row r="84" spans="1:9" ht="24" customHeight="1">
      <c r="A84" s="21">
        <v>5906564134753</v>
      </c>
      <c r="B84" s="2" t="s">
        <v>190</v>
      </c>
      <c r="C84" s="17"/>
      <c r="D84" s="18" t="s">
        <v>191</v>
      </c>
      <c r="E84" s="10">
        <v>391.06</v>
      </c>
      <c r="F84" s="12">
        <f t="shared" si="7"/>
        <v>481.00380000000001</v>
      </c>
      <c r="G84" s="12"/>
      <c r="H84" s="352" t="s">
        <v>479</v>
      </c>
      <c r="I84" s="352">
        <v>73219000</v>
      </c>
    </row>
    <row r="85" spans="1:9" ht="24" customHeight="1">
      <c r="A85" s="21">
        <v>5906564191695</v>
      </c>
      <c r="B85" s="2" t="s">
        <v>192</v>
      </c>
      <c r="C85" s="17"/>
      <c r="D85" s="18" t="s">
        <v>193</v>
      </c>
      <c r="E85" s="10">
        <v>152.03</v>
      </c>
      <c r="F85" s="12">
        <f t="shared" si="7"/>
        <v>186.99690000000001</v>
      </c>
      <c r="G85" s="12"/>
      <c r="H85" s="352" t="s">
        <v>479</v>
      </c>
      <c r="I85" s="352">
        <v>73219000</v>
      </c>
    </row>
    <row r="86" spans="1:9" ht="24" customHeight="1">
      <c r="A86" s="21">
        <v>5906564134760</v>
      </c>
      <c r="B86" s="2" t="s">
        <v>194</v>
      </c>
      <c r="C86" s="17"/>
      <c r="D86" s="18" t="s">
        <v>195</v>
      </c>
      <c r="E86" s="10">
        <v>533.33000000000004</v>
      </c>
      <c r="F86" s="12">
        <f t="shared" si="7"/>
        <v>655.99590000000001</v>
      </c>
      <c r="G86" s="12"/>
      <c r="H86" s="352" t="s">
        <v>479</v>
      </c>
      <c r="I86" s="352">
        <v>73219000</v>
      </c>
    </row>
    <row r="87" spans="1:9" ht="24" customHeight="1">
      <c r="A87" s="21">
        <v>5906564191633</v>
      </c>
      <c r="B87" s="2" t="s">
        <v>196</v>
      </c>
      <c r="C87" s="17"/>
      <c r="D87" s="18" t="s">
        <v>197</v>
      </c>
      <c r="E87" s="10">
        <v>201.63</v>
      </c>
      <c r="F87" s="12">
        <f t="shared" si="7"/>
        <v>248.00489999999999</v>
      </c>
      <c r="G87" s="12"/>
      <c r="H87" s="352" t="s">
        <v>479</v>
      </c>
      <c r="I87" s="352">
        <v>73219000</v>
      </c>
    </row>
    <row r="88" spans="1:9" ht="24" customHeight="1">
      <c r="A88" s="21">
        <v>5906564130151</v>
      </c>
      <c r="B88" s="2" t="s">
        <v>198</v>
      </c>
      <c r="C88" s="17"/>
      <c r="D88" s="18" t="s">
        <v>199</v>
      </c>
      <c r="E88" s="10">
        <v>291.87</v>
      </c>
      <c r="F88" s="12">
        <f>E88*1.23</f>
        <v>359.00009999999997</v>
      </c>
      <c r="G88" s="12"/>
      <c r="H88" s="352" t="s">
        <v>479</v>
      </c>
      <c r="I88" s="352">
        <v>73219000</v>
      </c>
    </row>
    <row r="89" spans="1:9" ht="24" customHeight="1">
      <c r="A89" s="21">
        <v>5906564191640</v>
      </c>
      <c r="B89" s="2" t="s">
        <v>200</v>
      </c>
      <c r="C89" s="17"/>
      <c r="D89" s="18" t="s">
        <v>201</v>
      </c>
      <c r="E89" s="10">
        <v>217.89</v>
      </c>
      <c r="F89" s="12">
        <f t="shared" ref="F89:F91" si="8">E89*1.23</f>
        <v>268.00469999999996</v>
      </c>
      <c r="G89" s="12"/>
      <c r="H89" s="352" t="s">
        <v>479</v>
      </c>
      <c r="I89" s="352">
        <v>73219000</v>
      </c>
    </row>
    <row r="90" spans="1:9" ht="24" customHeight="1">
      <c r="A90" s="21">
        <v>5906564130168</v>
      </c>
      <c r="B90" s="2" t="s">
        <v>202</v>
      </c>
      <c r="C90" s="17"/>
      <c r="D90" s="18" t="s">
        <v>203</v>
      </c>
      <c r="E90" s="10">
        <v>340.65</v>
      </c>
      <c r="F90" s="12">
        <f t="shared" si="8"/>
        <v>418.99949999999995</v>
      </c>
      <c r="G90" s="12"/>
      <c r="H90" s="352" t="s">
        <v>479</v>
      </c>
      <c r="I90" s="352">
        <v>73219000</v>
      </c>
    </row>
    <row r="91" spans="1:9" ht="24" customHeight="1">
      <c r="A91" s="21">
        <v>5906564132261</v>
      </c>
      <c r="B91" s="2" t="s">
        <v>204</v>
      </c>
      <c r="C91" s="17"/>
      <c r="D91" s="18" t="s">
        <v>205</v>
      </c>
      <c r="E91" s="10">
        <v>423.58</v>
      </c>
      <c r="F91" s="12">
        <f t="shared" si="8"/>
        <v>521.00339999999994</v>
      </c>
      <c r="G91" s="12"/>
      <c r="H91" s="352" t="s">
        <v>479</v>
      </c>
      <c r="I91" s="352">
        <v>73219000</v>
      </c>
    </row>
    <row r="92" spans="1:9" ht="24" customHeight="1">
      <c r="A92" s="21">
        <v>5906564132315</v>
      </c>
      <c r="B92" s="2" t="s">
        <v>206</v>
      </c>
      <c r="C92" s="17"/>
      <c r="D92" s="18" t="s">
        <v>207</v>
      </c>
      <c r="E92" s="10">
        <v>1192.68</v>
      </c>
      <c r="F92" s="12">
        <f>E92*1.23</f>
        <v>1466.9964</v>
      </c>
      <c r="G92" s="12"/>
      <c r="H92" s="352" t="s">
        <v>479</v>
      </c>
      <c r="I92" s="352">
        <v>73219000</v>
      </c>
    </row>
    <row r="93" spans="1:9" ht="24" customHeight="1">
      <c r="A93" s="21">
        <v>5906564134777</v>
      </c>
      <c r="B93" s="2" t="s">
        <v>208</v>
      </c>
      <c r="C93" s="17"/>
      <c r="D93" s="18" t="s">
        <v>209</v>
      </c>
      <c r="E93" s="10">
        <v>1495.94</v>
      </c>
      <c r="F93" s="12">
        <f>E93*1.23</f>
        <v>1840.0062</v>
      </c>
      <c r="G93" s="12"/>
      <c r="H93" s="352" t="s">
        <v>479</v>
      </c>
      <c r="I93" s="352">
        <v>73219000</v>
      </c>
    </row>
    <row r="94" spans="1:9" ht="24" customHeight="1">
      <c r="A94" s="21">
        <v>5906564131936</v>
      </c>
      <c r="B94" s="2" t="s">
        <v>210</v>
      </c>
      <c r="C94" s="17"/>
      <c r="D94" s="11" t="s">
        <v>211</v>
      </c>
      <c r="E94" s="10">
        <v>289.43</v>
      </c>
      <c r="F94" s="12">
        <f t="shared" ref="F94:F98" si="9">E94*1.23</f>
        <v>355.99889999999999</v>
      </c>
      <c r="G94" s="12"/>
      <c r="H94" s="352" t="s">
        <v>488</v>
      </c>
      <c r="I94" s="352">
        <v>85168020</v>
      </c>
    </row>
    <row r="95" spans="1:9" ht="24" customHeight="1">
      <c r="A95" s="21">
        <v>5906564131943</v>
      </c>
      <c r="B95" s="2" t="s">
        <v>212</v>
      </c>
      <c r="C95" s="17"/>
      <c r="D95" s="11" t="s">
        <v>213</v>
      </c>
      <c r="E95" s="10">
        <v>308.13</v>
      </c>
      <c r="F95" s="12">
        <f t="shared" si="9"/>
        <v>378.99989999999997</v>
      </c>
      <c r="G95" s="12"/>
      <c r="H95" s="352" t="s">
        <v>488</v>
      </c>
      <c r="I95" s="352">
        <v>85168020</v>
      </c>
    </row>
    <row r="96" spans="1:9" ht="24" customHeight="1">
      <c r="A96" s="21">
        <v>5906564131950</v>
      </c>
      <c r="B96" s="2" t="s">
        <v>214</v>
      </c>
      <c r="C96" s="17"/>
      <c r="D96" s="11" t="s">
        <v>215</v>
      </c>
      <c r="E96" s="10">
        <v>430.9</v>
      </c>
      <c r="F96" s="12">
        <f t="shared" si="9"/>
        <v>530.00699999999995</v>
      </c>
      <c r="G96" s="12"/>
      <c r="H96" s="352" t="s">
        <v>488</v>
      </c>
      <c r="I96" s="352">
        <v>85168020</v>
      </c>
    </row>
    <row r="97" spans="1:9" ht="24" customHeight="1">
      <c r="A97" s="21">
        <v>5906564131967</v>
      </c>
      <c r="B97" s="2" t="s">
        <v>216</v>
      </c>
      <c r="C97" s="17"/>
      <c r="D97" s="11" t="s">
        <v>217</v>
      </c>
      <c r="E97" s="10">
        <v>1355.29</v>
      </c>
      <c r="F97" s="12">
        <f t="shared" si="9"/>
        <v>1667.0066999999999</v>
      </c>
      <c r="G97" s="12"/>
      <c r="H97" s="352" t="s">
        <v>488</v>
      </c>
      <c r="I97" s="352">
        <v>85168020</v>
      </c>
    </row>
    <row r="98" spans="1:9" ht="24" customHeight="1">
      <c r="A98" s="21">
        <v>5906564131974</v>
      </c>
      <c r="B98" s="2" t="s">
        <v>218</v>
      </c>
      <c r="C98" s="17"/>
      <c r="D98" s="11" t="s">
        <v>219</v>
      </c>
      <c r="E98" s="10">
        <v>1439.84</v>
      </c>
      <c r="F98" s="12">
        <f t="shared" si="9"/>
        <v>1771.0031999999999</v>
      </c>
      <c r="G98" s="12"/>
      <c r="H98" s="352" t="s">
        <v>488</v>
      </c>
      <c r="I98" s="352">
        <v>85168020</v>
      </c>
    </row>
    <row r="99" spans="1:9" ht="24" customHeight="1">
      <c r="A99" s="21">
        <v>5906564131004</v>
      </c>
      <c r="B99" s="22" t="s">
        <v>220</v>
      </c>
      <c r="C99" s="10"/>
      <c r="D99" s="11" t="s">
        <v>221</v>
      </c>
      <c r="E99" s="10">
        <v>75.61</v>
      </c>
      <c r="F99" s="12">
        <f>E99*1.23</f>
        <v>93.000299999999996</v>
      </c>
      <c r="G99" s="12"/>
      <c r="H99" s="352" t="s">
        <v>480</v>
      </c>
      <c r="I99" s="352">
        <v>82041100</v>
      </c>
    </row>
    <row r="100" spans="1:9" ht="24" customHeight="1">
      <c r="A100" s="21">
        <v>5906564133275</v>
      </c>
      <c r="B100" s="22" t="s">
        <v>222</v>
      </c>
      <c r="C100" s="10"/>
      <c r="D100" s="11" t="s">
        <v>223</v>
      </c>
      <c r="E100" s="10">
        <v>102.44</v>
      </c>
      <c r="F100" s="12">
        <f t="shared" ref="F100:F102" si="10">E100*1.23</f>
        <v>126.0012</v>
      </c>
      <c r="G100" s="12"/>
      <c r="H100" s="352" t="s">
        <v>480</v>
      </c>
      <c r="I100" s="352">
        <v>82041100</v>
      </c>
    </row>
    <row r="101" spans="1:9" ht="24" customHeight="1">
      <c r="A101" s="21">
        <v>5906564131820</v>
      </c>
      <c r="B101" s="22" t="s">
        <v>224</v>
      </c>
      <c r="C101" s="10"/>
      <c r="D101" s="11" t="s">
        <v>225</v>
      </c>
      <c r="E101" s="10">
        <v>373.98</v>
      </c>
      <c r="F101" s="12">
        <f t="shared" si="10"/>
        <v>459.99540000000002</v>
      </c>
      <c r="G101" s="12"/>
      <c r="H101" s="352" t="s">
        <v>479</v>
      </c>
      <c r="I101" s="352">
        <v>73219000</v>
      </c>
    </row>
    <row r="102" spans="1:9" ht="24" customHeight="1">
      <c r="A102" s="21">
        <v>5906564134784</v>
      </c>
      <c r="B102" s="22" t="s">
        <v>226</v>
      </c>
      <c r="C102" s="10"/>
      <c r="D102" s="11" t="s">
        <v>227</v>
      </c>
      <c r="E102" s="10">
        <v>514.64</v>
      </c>
      <c r="F102" s="12">
        <f t="shared" si="10"/>
        <v>633.00720000000001</v>
      </c>
      <c r="G102" s="12"/>
      <c r="H102" s="352" t="s">
        <v>479</v>
      </c>
      <c r="I102" s="352">
        <v>73219000</v>
      </c>
    </row>
    <row r="103" spans="1:9" ht="24" customHeight="1">
      <c r="A103" s="21">
        <v>5906564191510</v>
      </c>
      <c r="B103" s="22" t="s">
        <v>228</v>
      </c>
      <c r="C103" s="10"/>
      <c r="D103" s="11" t="s">
        <v>229</v>
      </c>
      <c r="E103" s="10">
        <v>117.07</v>
      </c>
      <c r="F103" s="12">
        <f>E103*1.23</f>
        <v>143.99609999999998</v>
      </c>
      <c r="G103" s="12"/>
      <c r="H103" s="352" t="s">
        <v>479</v>
      </c>
      <c r="I103" s="352">
        <v>73219000</v>
      </c>
    </row>
    <row r="104" spans="1:9" ht="24" customHeight="1">
      <c r="A104" s="21"/>
      <c r="B104" s="22"/>
      <c r="C104" s="10"/>
      <c r="D104" s="11"/>
      <c r="E104" s="10"/>
      <c r="F104" s="12"/>
      <c r="G104" s="12"/>
      <c r="H104" s="354"/>
      <c r="I104" s="355"/>
    </row>
    <row r="105" spans="1:9" s="27" customFormat="1" ht="24" customHeight="1">
      <c r="A105" s="28" t="s">
        <v>248</v>
      </c>
      <c r="B105" s="336"/>
      <c r="C105" s="335"/>
      <c r="D105" s="336"/>
      <c r="E105" s="337"/>
      <c r="F105" s="339"/>
      <c r="G105" s="339"/>
      <c r="H105" s="356"/>
      <c r="I105" s="357"/>
    </row>
    <row r="106" spans="1:9" ht="24" customHeight="1">
      <c r="A106" s="22" t="s">
        <v>1</v>
      </c>
      <c r="B106" s="9" t="s">
        <v>2</v>
      </c>
      <c r="C106" s="4" t="s">
        <v>3</v>
      </c>
      <c r="D106" s="5" t="s">
        <v>4</v>
      </c>
      <c r="E106" s="4" t="s">
        <v>5</v>
      </c>
      <c r="F106" s="12" t="s">
        <v>6</v>
      </c>
      <c r="G106" s="12"/>
      <c r="H106" s="351" t="s">
        <v>473</v>
      </c>
      <c r="I106" s="351" t="s">
        <v>474</v>
      </c>
    </row>
    <row r="107" spans="1:9" ht="24" customHeight="1">
      <c r="A107" s="8">
        <v>5906564134531</v>
      </c>
      <c r="B107" s="9" t="s">
        <v>249</v>
      </c>
      <c r="C107" s="10" t="s">
        <v>250</v>
      </c>
      <c r="D107" s="11" t="s">
        <v>251</v>
      </c>
      <c r="E107" s="13">
        <v>4310.57</v>
      </c>
      <c r="F107" s="12">
        <f t="shared" ref="F107:F131" si="11">E107*1.23</f>
        <v>5302.0010999999995</v>
      </c>
      <c r="G107" s="12"/>
      <c r="H107" s="358" t="s">
        <v>490</v>
      </c>
      <c r="I107" s="358">
        <v>84031090</v>
      </c>
    </row>
    <row r="108" spans="1:9" ht="24" customHeight="1">
      <c r="A108" s="8">
        <v>5906564134548</v>
      </c>
      <c r="B108" s="9" t="s">
        <v>252</v>
      </c>
      <c r="C108" s="10" t="s">
        <v>253</v>
      </c>
      <c r="D108" s="11" t="s">
        <v>254</v>
      </c>
      <c r="E108" s="13">
        <v>4310.57</v>
      </c>
      <c r="F108" s="12">
        <f t="shared" si="11"/>
        <v>5302.0010999999995</v>
      </c>
      <c r="G108" s="12"/>
      <c r="H108" s="358" t="s">
        <v>490</v>
      </c>
      <c r="I108" s="358">
        <v>84031090</v>
      </c>
    </row>
    <row r="109" spans="1:9" ht="24" customHeight="1">
      <c r="A109" s="8">
        <v>5906564134517</v>
      </c>
      <c r="B109" s="9" t="s">
        <v>255</v>
      </c>
      <c r="C109" s="10" t="s">
        <v>250</v>
      </c>
      <c r="D109" s="11" t="s">
        <v>256</v>
      </c>
      <c r="E109" s="13">
        <v>4038.21</v>
      </c>
      <c r="F109" s="12">
        <f t="shared" si="11"/>
        <v>4966.9983000000002</v>
      </c>
      <c r="G109" s="12"/>
      <c r="H109" s="358" t="s">
        <v>490</v>
      </c>
      <c r="I109" s="358">
        <v>84031090</v>
      </c>
    </row>
    <row r="110" spans="1:9" ht="24" customHeight="1">
      <c r="A110" s="8">
        <v>5906564134524</v>
      </c>
      <c r="B110" s="9" t="s">
        <v>257</v>
      </c>
      <c r="C110" s="10" t="s">
        <v>253</v>
      </c>
      <c r="D110" s="11" t="s">
        <v>258</v>
      </c>
      <c r="E110" s="13">
        <v>4038.21</v>
      </c>
      <c r="F110" s="12">
        <f t="shared" si="11"/>
        <v>4966.9983000000002</v>
      </c>
      <c r="G110" s="12"/>
      <c r="H110" s="358" t="s">
        <v>490</v>
      </c>
      <c r="I110" s="358">
        <v>84031090</v>
      </c>
    </row>
    <row r="111" spans="1:9" ht="24" customHeight="1">
      <c r="A111" s="8">
        <v>5906564134647</v>
      </c>
      <c r="B111" s="9" t="s">
        <v>259</v>
      </c>
      <c r="C111" s="10" t="s">
        <v>250</v>
      </c>
      <c r="D111" s="11" t="s">
        <v>260</v>
      </c>
      <c r="E111" s="13">
        <v>3930.9</v>
      </c>
      <c r="F111" s="12">
        <f t="shared" si="11"/>
        <v>4835.0069999999996</v>
      </c>
      <c r="G111" s="12"/>
      <c r="H111" s="358" t="s">
        <v>490</v>
      </c>
      <c r="I111" s="358">
        <v>84031090</v>
      </c>
    </row>
    <row r="112" spans="1:9" ht="24" customHeight="1">
      <c r="A112" s="8">
        <v>5906564134654</v>
      </c>
      <c r="B112" s="9" t="s">
        <v>261</v>
      </c>
      <c r="C112" s="10" t="s">
        <v>253</v>
      </c>
      <c r="D112" s="11" t="s">
        <v>262</v>
      </c>
      <c r="E112" s="13">
        <v>3930.9</v>
      </c>
      <c r="F112" s="12">
        <f t="shared" si="11"/>
        <v>4835.0069999999996</v>
      </c>
      <c r="G112" s="12"/>
      <c r="H112" s="358" t="s">
        <v>490</v>
      </c>
      <c r="I112" s="358">
        <v>84031090</v>
      </c>
    </row>
    <row r="113" spans="1:9" ht="24" customHeight="1">
      <c r="A113" s="8">
        <v>5906564134623</v>
      </c>
      <c r="B113" s="9" t="s">
        <v>263</v>
      </c>
      <c r="C113" s="10" t="s">
        <v>250</v>
      </c>
      <c r="D113" s="11" t="s">
        <v>264</v>
      </c>
      <c r="E113" s="13">
        <v>3670.73</v>
      </c>
      <c r="F113" s="12">
        <f t="shared" si="11"/>
        <v>4514.9979000000003</v>
      </c>
      <c r="G113" s="12"/>
      <c r="H113" s="358" t="s">
        <v>490</v>
      </c>
      <c r="I113" s="358">
        <v>84031090</v>
      </c>
    </row>
    <row r="114" spans="1:9" ht="24" customHeight="1">
      <c r="A114" s="8">
        <v>5906564134630</v>
      </c>
      <c r="B114" s="9" t="s">
        <v>265</v>
      </c>
      <c r="C114" s="10" t="s">
        <v>253</v>
      </c>
      <c r="D114" s="11" t="s">
        <v>266</v>
      </c>
      <c r="E114" s="13">
        <v>3670.73</v>
      </c>
      <c r="F114" s="12">
        <f t="shared" si="11"/>
        <v>4514.9979000000003</v>
      </c>
      <c r="G114" s="12"/>
      <c r="H114" s="358" t="s">
        <v>490</v>
      </c>
      <c r="I114" s="358">
        <v>84031090</v>
      </c>
    </row>
    <row r="115" spans="1:9" ht="24" customHeight="1">
      <c r="A115" s="16">
        <v>5906564134173</v>
      </c>
      <c r="B115" s="9" t="s">
        <v>267</v>
      </c>
      <c r="C115" s="10" t="s">
        <v>250</v>
      </c>
      <c r="D115" s="11" t="s">
        <v>268</v>
      </c>
      <c r="E115" s="13">
        <v>10286.99</v>
      </c>
      <c r="F115" s="12">
        <f t="shared" si="11"/>
        <v>12652.9977</v>
      </c>
      <c r="G115" s="12"/>
      <c r="H115" s="358" t="s">
        <v>490</v>
      </c>
      <c r="I115" s="358">
        <v>84031090</v>
      </c>
    </row>
    <row r="116" spans="1:9" ht="24" customHeight="1">
      <c r="A116" s="16">
        <v>5906564134180</v>
      </c>
      <c r="B116" s="9" t="s">
        <v>269</v>
      </c>
      <c r="C116" s="10" t="s">
        <v>253</v>
      </c>
      <c r="D116" s="11" t="s">
        <v>270</v>
      </c>
      <c r="E116" s="13">
        <v>10286.99</v>
      </c>
      <c r="F116" s="12">
        <f t="shared" si="11"/>
        <v>12652.9977</v>
      </c>
      <c r="G116" s="12"/>
      <c r="H116" s="358" t="s">
        <v>490</v>
      </c>
      <c r="I116" s="358">
        <v>84031090</v>
      </c>
    </row>
    <row r="117" spans="1:9" ht="24" customHeight="1">
      <c r="A117" s="8">
        <v>5906564028007</v>
      </c>
      <c r="B117" s="9" t="s">
        <v>271</v>
      </c>
      <c r="C117" s="10" t="s">
        <v>272</v>
      </c>
      <c r="D117" s="11" t="s">
        <v>273</v>
      </c>
      <c r="E117" s="13">
        <v>6368.29</v>
      </c>
      <c r="F117" s="12">
        <f t="shared" si="11"/>
        <v>7832.9966999999997</v>
      </c>
      <c r="G117" s="12"/>
      <c r="H117" s="358" t="s">
        <v>490</v>
      </c>
      <c r="I117" s="358">
        <v>84031090</v>
      </c>
    </row>
    <row r="118" spans="1:9" ht="24" customHeight="1">
      <c r="A118" s="8">
        <v>5906564028014</v>
      </c>
      <c r="B118" s="9" t="s">
        <v>274</v>
      </c>
      <c r="C118" s="10" t="s">
        <v>275</v>
      </c>
      <c r="D118" s="11" t="s">
        <v>276</v>
      </c>
      <c r="E118" s="13">
        <v>6461.79</v>
      </c>
      <c r="F118" s="12">
        <f t="shared" si="11"/>
        <v>7948.0016999999998</v>
      </c>
      <c r="G118" s="12"/>
      <c r="H118" s="358" t="s">
        <v>490</v>
      </c>
      <c r="I118" s="358">
        <v>84031090</v>
      </c>
    </row>
    <row r="119" spans="1:9" ht="24" customHeight="1">
      <c r="A119" s="8">
        <v>5906564028021</v>
      </c>
      <c r="B119" s="9" t="s">
        <v>277</v>
      </c>
      <c r="C119" s="10" t="s">
        <v>278</v>
      </c>
      <c r="D119" s="11" t="s">
        <v>279</v>
      </c>
      <c r="E119" s="13">
        <v>6675.61</v>
      </c>
      <c r="F119" s="12">
        <f t="shared" si="11"/>
        <v>8211.0002999999997</v>
      </c>
      <c r="G119" s="12"/>
      <c r="H119" s="358" t="s">
        <v>490</v>
      </c>
      <c r="I119" s="358">
        <v>84031090</v>
      </c>
    </row>
    <row r="120" spans="1:9" ht="24" customHeight="1">
      <c r="A120" s="8">
        <v>5906564028038</v>
      </c>
      <c r="B120" s="9" t="s">
        <v>280</v>
      </c>
      <c r="C120" s="10" t="s">
        <v>281</v>
      </c>
      <c r="D120" s="11" t="s">
        <v>282</v>
      </c>
      <c r="E120" s="13">
        <v>6786.99</v>
      </c>
      <c r="F120" s="12">
        <f t="shared" si="11"/>
        <v>8347.9976999999999</v>
      </c>
      <c r="G120" s="12"/>
      <c r="H120" s="358" t="s">
        <v>490</v>
      </c>
      <c r="I120" s="358">
        <v>84031090</v>
      </c>
    </row>
    <row r="121" spans="1:9" ht="24" customHeight="1">
      <c r="A121" s="24">
        <v>5906564028106</v>
      </c>
      <c r="B121" s="9" t="s">
        <v>283</v>
      </c>
      <c r="C121" s="10" t="s">
        <v>272</v>
      </c>
      <c r="D121" s="11" t="s">
        <v>284</v>
      </c>
      <c r="E121" s="13">
        <v>7170.73</v>
      </c>
      <c r="F121" s="12">
        <f t="shared" si="11"/>
        <v>8819.9978999999985</v>
      </c>
      <c r="G121" s="12"/>
      <c r="H121" s="358" t="s">
        <v>490</v>
      </c>
      <c r="I121" s="358">
        <v>84031090</v>
      </c>
    </row>
    <row r="122" spans="1:9" ht="24" customHeight="1">
      <c r="A122" s="24">
        <v>5906564028113</v>
      </c>
      <c r="B122" s="9" t="s">
        <v>285</v>
      </c>
      <c r="C122" s="10" t="s">
        <v>275</v>
      </c>
      <c r="D122" s="11" t="s">
        <v>286</v>
      </c>
      <c r="E122" s="13">
        <v>7366.67</v>
      </c>
      <c r="F122" s="12">
        <f t="shared" si="11"/>
        <v>9061.0041000000001</v>
      </c>
      <c r="G122" s="12"/>
      <c r="H122" s="358" t="s">
        <v>490</v>
      </c>
      <c r="I122" s="358">
        <v>84031090</v>
      </c>
    </row>
    <row r="123" spans="1:9" ht="24" customHeight="1">
      <c r="A123" s="24">
        <v>5906564028120</v>
      </c>
      <c r="B123" s="9" t="s">
        <v>287</v>
      </c>
      <c r="C123" s="10" t="s">
        <v>278</v>
      </c>
      <c r="D123" s="11" t="s">
        <v>288</v>
      </c>
      <c r="E123" s="13">
        <v>7588.62</v>
      </c>
      <c r="F123" s="12">
        <f t="shared" si="11"/>
        <v>9334.0025999999998</v>
      </c>
      <c r="G123" s="12"/>
      <c r="H123" s="358" t="s">
        <v>490</v>
      </c>
      <c r="I123" s="358">
        <v>84031090</v>
      </c>
    </row>
    <row r="124" spans="1:9" ht="24" customHeight="1">
      <c r="A124" s="24">
        <v>5906564028137</v>
      </c>
      <c r="B124" s="9" t="s">
        <v>289</v>
      </c>
      <c r="C124" s="10" t="s">
        <v>281</v>
      </c>
      <c r="D124" s="11" t="s">
        <v>290</v>
      </c>
      <c r="E124" s="13">
        <v>7793.5</v>
      </c>
      <c r="F124" s="12">
        <f t="shared" si="11"/>
        <v>9586.0049999999992</v>
      </c>
      <c r="G124" s="12"/>
      <c r="H124" s="358" t="s">
        <v>490</v>
      </c>
      <c r="I124" s="358">
        <v>84031090</v>
      </c>
    </row>
    <row r="125" spans="1:9" ht="24" customHeight="1">
      <c r="A125" s="21">
        <v>5906564134661</v>
      </c>
      <c r="B125" s="2" t="s">
        <v>291</v>
      </c>
      <c r="C125" s="17"/>
      <c r="D125" s="18" t="s">
        <v>292</v>
      </c>
      <c r="E125" s="13">
        <v>623.58000000000004</v>
      </c>
      <c r="F125" s="12">
        <f t="shared" si="11"/>
        <v>767.00340000000006</v>
      </c>
      <c r="G125" s="12"/>
      <c r="H125" s="358" t="s">
        <v>482</v>
      </c>
      <c r="I125" s="358">
        <v>84039090</v>
      </c>
    </row>
    <row r="126" spans="1:9" ht="45">
      <c r="A126" s="21">
        <v>5906564134685</v>
      </c>
      <c r="B126" s="2" t="s">
        <v>293</v>
      </c>
      <c r="C126" s="17"/>
      <c r="D126" s="18" t="s">
        <v>294</v>
      </c>
      <c r="E126" s="13">
        <v>435.77</v>
      </c>
      <c r="F126" s="12">
        <f t="shared" si="11"/>
        <v>535.99709999999993</v>
      </c>
      <c r="G126" s="12"/>
      <c r="H126" s="358" t="s">
        <v>482</v>
      </c>
      <c r="I126" s="358">
        <v>84039090</v>
      </c>
    </row>
    <row r="127" spans="1:9" ht="22.5">
      <c r="A127" s="21">
        <v>5906564130601</v>
      </c>
      <c r="B127" s="2" t="s">
        <v>295</v>
      </c>
      <c r="C127" s="17"/>
      <c r="D127" s="18" t="s">
        <v>489</v>
      </c>
      <c r="E127" s="13">
        <v>57.72</v>
      </c>
      <c r="F127" s="12">
        <f t="shared" si="11"/>
        <v>70.995599999999996</v>
      </c>
      <c r="G127" s="12"/>
      <c r="H127" s="358" t="s">
        <v>481</v>
      </c>
      <c r="I127" s="358">
        <v>90318080</v>
      </c>
    </row>
    <row r="128" spans="1:9" ht="33.75">
      <c r="A128" s="21">
        <v>5906564130618</v>
      </c>
      <c r="B128" s="2" t="s">
        <v>297</v>
      </c>
      <c r="C128" s="17"/>
      <c r="D128" s="18" t="s">
        <v>298</v>
      </c>
      <c r="E128" s="13">
        <v>57.72</v>
      </c>
      <c r="F128" s="12">
        <f t="shared" si="11"/>
        <v>70.995599999999996</v>
      </c>
      <c r="G128" s="12"/>
      <c r="H128" s="358" t="s">
        <v>481</v>
      </c>
      <c r="I128" s="358">
        <v>90318080</v>
      </c>
    </row>
    <row r="129" spans="1:9" ht="24" customHeight="1">
      <c r="A129" s="21">
        <v>5906564130502</v>
      </c>
      <c r="B129" s="22" t="s">
        <v>299</v>
      </c>
      <c r="C129" s="17"/>
      <c r="D129" s="18" t="s">
        <v>300</v>
      </c>
      <c r="E129" s="13">
        <v>123.58</v>
      </c>
      <c r="F129" s="12">
        <f t="shared" si="11"/>
        <v>152.0034</v>
      </c>
      <c r="G129" s="12"/>
      <c r="H129" s="358" t="s">
        <v>491</v>
      </c>
      <c r="I129" s="358">
        <v>84212100</v>
      </c>
    </row>
    <row r="130" spans="1:9" ht="24" customHeight="1">
      <c r="A130" s="8">
        <v>5906564130182</v>
      </c>
      <c r="B130" s="2" t="s">
        <v>301</v>
      </c>
      <c r="C130" s="17"/>
      <c r="D130" s="18" t="s">
        <v>302</v>
      </c>
      <c r="E130" s="13">
        <v>555.29</v>
      </c>
      <c r="F130" s="12">
        <f t="shared" si="11"/>
        <v>683.00669999999991</v>
      </c>
      <c r="G130" s="12"/>
      <c r="H130" s="358" t="s">
        <v>482</v>
      </c>
      <c r="I130" s="358">
        <v>84039090</v>
      </c>
    </row>
    <row r="131" spans="1:9" ht="24" customHeight="1">
      <c r="A131" s="8">
        <v>5907718971729</v>
      </c>
      <c r="B131" s="2" t="s">
        <v>303</v>
      </c>
      <c r="C131" s="17"/>
      <c r="D131" s="18" t="s">
        <v>304</v>
      </c>
      <c r="E131" s="13">
        <v>555.29</v>
      </c>
      <c r="F131" s="12">
        <f t="shared" si="11"/>
        <v>683.00669999999991</v>
      </c>
      <c r="G131" s="12"/>
      <c r="H131" s="358" t="s">
        <v>482</v>
      </c>
      <c r="I131" s="358">
        <v>84039090</v>
      </c>
    </row>
    <row r="132" spans="1:9" ht="24" customHeight="1">
      <c r="A132" s="8"/>
      <c r="B132" s="2"/>
      <c r="C132" s="17"/>
      <c r="D132" s="18"/>
      <c r="E132" s="10"/>
      <c r="F132" s="12"/>
      <c r="G132" s="12"/>
      <c r="H132" s="354"/>
      <c r="I132" s="355"/>
    </row>
    <row r="133" spans="1:9" ht="24" customHeight="1">
      <c r="A133" s="8"/>
      <c r="B133" s="9"/>
      <c r="C133" s="6"/>
      <c r="D133" s="11"/>
      <c r="E133" s="10"/>
      <c r="F133" s="12"/>
      <c r="G133" s="12"/>
      <c r="H133" s="354"/>
      <c r="I133" s="355"/>
    </row>
    <row r="134" spans="1:9" s="27" customFormat="1" ht="24" customHeight="1">
      <c r="A134" s="28" t="s">
        <v>232</v>
      </c>
      <c r="B134" s="336"/>
      <c r="C134" s="335"/>
      <c r="D134" s="336"/>
      <c r="E134" s="337"/>
      <c r="F134" s="335"/>
      <c r="G134" s="335"/>
      <c r="H134" s="357"/>
      <c r="I134" s="357"/>
    </row>
    <row r="135" spans="1:9" ht="24" customHeight="1">
      <c r="A135" s="22" t="s">
        <v>1</v>
      </c>
      <c r="B135" s="9" t="s">
        <v>2</v>
      </c>
      <c r="C135" s="4"/>
      <c r="D135" s="5" t="s">
        <v>4</v>
      </c>
      <c r="E135" s="4" t="s">
        <v>5</v>
      </c>
      <c r="F135" s="12" t="s">
        <v>6</v>
      </c>
      <c r="G135" s="12"/>
      <c r="H135" s="351" t="s">
        <v>473</v>
      </c>
      <c r="I135" s="351" t="s">
        <v>474</v>
      </c>
    </row>
    <row r="136" spans="1:9" ht="24" customHeight="1">
      <c r="A136" s="8">
        <v>5906564220142</v>
      </c>
      <c r="B136" s="9" t="s">
        <v>233</v>
      </c>
      <c r="C136" s="4"/>
      <c r="D136" s="11" t="s">
        <v>234</v>
      </c>
      <c r="E136" s="10">
        <v>11117.07</v>
      </c>
      <c r="F136" s="12">
        <f>E136*1.23</f>
        <v>13673.9961</v>
      </c>
      <c r="G136" s="12"/>
      <c r="H136" s="352" t="s">
        <v>475</v>
      </c>
      <c r="I136" s="352">
        <v>85161080</v>
      </c>
    </row>
    <row r="137" spans="1:9" ht="24" customHeight="1">
      <c r="A137" s="8"/>
      <c r="B137" s="9"/>
      <c r="C137" s="4"/>
      <c r="D137" s="11"/>
      <c r="E137" s="10"/>
      <c r="F137" s="12"/>
      <c r="G137" s="12"/>
      <c r="H137" s="354"/>
      <c r="I137" s="355"/>
    </row>
  </sheetData>
  <pageMargins left="0.31496062992125984" right="0.11811023622047245" top="0.15748031496062992" bottom="0.15748031496062992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pane ySplit="1" topLeftCell="A26" activePane="bottomLeft" state="frozen"/>
      <selection pane="bottomLeft" activeCell="E60" sqref="E60"/>
    </sheetView>
  </sheetViews>
  <sheetFormatPr defaultRowHeight="11.25"/>
  <cols>
    <col min="1" max="2" width="12.85546875" style="107" customWidth="1"/>
    <col min="3" max="3" width="22.5703125" style="155" customWidth="1"/>
    <col min="4" max="4" width="31.5703125" style="49" customWidth="1"/>
    <col min="5" max="5" width="11.42578125" style="49" customWidth="1"/>
    <col min="6" max="6" width="4.140625" style="52" customWidth="1"/>
    <col min="7" max="7" width="11.5703125" style="49" customWidth="1"/>
    <col min="8" max="9" width="8" style="49" customWidth="1"/>
    <col min="10" max="10" width="11" style="52" bestFit="1" customWidth="1"/>
    <col min="11" max="11" width="12.85546875" style="52" bestFit="1" customWidth="1"/>
    <col min="12" max="12" width="12.7109375" style="52" bestFit="1" customWidth="1"/>
    <col min="13" max="13" width="10.28515625" style="52" bestFit="1" customWidth="1"/>
    <col min="14" max="14" width="10.42578125" style="575" bestFit="1" customWidth="1"/>
    <col min="15" max="16384" width="9.140625" style="74"/>
  </cols>
  <sheetData>
    <row r="1" spans="1:14" s="42" customFormat="1" ht="15.75">
      <c r="A1" s="35" t="s">
        <v>0</v>
      </c>
      <c r="B1" s="36"/>
      <c r="C1" s="37"/>
      <c r="D1" s="37"/>
      <c r="E1" s="37"/>
      <c r="F1" s="37"/>
      <c r="G1" s="37"/>
      <c r="H1" s="38"/>
      <c r="I1" s="39"/>
      <c r="J1" s="40"/>
      <c r="K1" s="40"/>
      <c r="L1" s="40"/>
      <c r="M1" s="40"/>
      <c r="N1" s="41"/>
    </row>
    <row r="2" spans="1:14" s="50" customFormat="1">
      <c r="A2" s="43"/>
      <c r="B2" s="44"/>
      <c r="C2" s="45"/>
      <c r="D2" s="46"/>
      <c r="E2" s="46"/>
      <c r="F2" s="47"/>
      <c r="G2" s="46"/>
      <c r="H2" s="48"/>
      <c r="I2" s="49"/>
      <c r="N2" s="51"/>
    </row>
    <row r="3" spans="1:14" s="62" customFormat="1" ht="15.75">
      <c r="A3" s="53"/>
      <c r="B3" s="54" t="s">
        <v>309</v>
      </c>
      <c r="C3" s="55"/>
      <c r="D3" s="56"/>
      <c r="E3" s="56"/>
      <c r="F3" s="57"/>
      <c r="G3" s="58"/>
      <c r="H3" s="59"/>
      <c r="I3" s="60"/>
      <c r="J3" s="563"/>
      <c r="K3" s="563"/>
      <c r="L3" s="563"/>
      <c r="M3" s="563"/>
      <c r="N3" s="564"/>
    </row>
    <row r="4" spans="1:14" s="50" customFormat="1">
      <c r="A4" s="63"/>
      <c r="B4" s="64" t="s">
        <v>1</v>
      </c>
      <c r="C4" s="65" t="s">
        <v>2</v>
      </c>
      <c r="D4" s="66" t="s">
        <v>3</v>
      </c>
      <c r="E4" s="66" t="s">
        <v>5</v>
      </c>
      <c r="F4" s="67" t="s">
        <v>310</v>
      </c>
      <c r="G4" s="13" t="s">
        <v>6</v>
      </c>
      <c r="H4" s="68" t="s">
        <v>311</v>
      </c>
      <c r="I4" s="13" t="s">
        <v>312</v>
      </c>
      <c r="J4" s="69" t="s">
        <v>313</v>
      </c>
      <c r="K4" s="69" t="s">
        <v>314</v>
      </c>
      <c r="L4" s="69" t="s">
        <v>315</v>
      </c>
      <c r="M4" s="69" t="s">
        <v>316</v>
      </c>
      <c r="N4" s="70" t="s">
        <v>317</v>
      </c>
    </row>
    <row r="5" spans="1:14">
      <c r="A5" s="63"/>
      <c r="B5" s="64">
        <v>5906564180248</v>
      </c>
      <c r="C5" s="71" t="s">
        <v>7</v>
      </c>
      <c r="D5" s="66" t="s">
        <v>8</v>
      </c>
      <c r="E5" s="66">
        <f>VLOOKUP(C5,Całość!B:G,4,0)</f>
        <v>232.52</v>
      </c>
      <c r="F5" s="67">
        <v>23</v>
      </c>
      <c r="G5" s="12">
        <f>E5*1.23</f>
        <v>285.99959999999999</v>
      </c>
      <c r="H5" s="72" t="s">
        <v>318</v>
      </c>
      <c r="I5" s="12" t="s">
        <v>319</v>
      </c>
      <c r="J5" s="69">
        <v>275</v>
      </c>
      <c r="K5" s="69">
        <v>175</v>
      </c>
      <c r="L5" s="69">
        <v>95</v>
      </c>
      <c r="M5" s="565">
        <v>1.6</v>
      </c>
      <c r="N5" s="70">
        <f>J5*K5*L5/1000000000</f>
        <v>4.5718750000000004E-3</v>
      </c>
    </row>
    <row r="6" spans="1:14">
      <c r="A6" s="63"/>
      <c r="B6" s="64">
        <v>5906564180255</v>
      </c>
      <c r="C6" s="71" t="s">
        <v>10</v>
      </c>
      <c r="D6" s="66" t="s">
        <v>11</v>
      </c>
      <c r="E6" s="66">
        <f>VLOOKUP(C6,Całość!B:G,4,0)</f>
        <v>232.52</v>
      </c>
      <c r="F6" s="67">
        <v>23</v>
      </c>
      <c r="G6" s="12">
        <f>E6*1.23</f>
        <v>285.99959999999999</v>
      </c>
      <c r="H6" s="72" t="s">
        <v>318</v>
      </c>
      <c r="I6" s="12" t="s">
        <v>319</v>
      </c>
      <c r="J6" s="69">
        <v>275</v>
      </c>
      <c r="K6" s="69">
        <v>175</v>
      </c>
      <c r="L6" s="69">
        <v>95</v>
      </c>
      <c r="M6" s="565">
        <v>1.6</v>
      </c>
      <c r="N6" s="70">
        <f>J6*K6*L6/1000000000</f>
        <v>4.5718750000000004E-3</v>
      </c>
    </row>
    <row r="7" spans="1:14">
      <c r="A7" s="75"/>
      <c r="B7" s="64">
        <v>5906564180262</v>
      </c>
      <c r="C7" s="71" t="s">
        <v>13</v>
      </c>
      <c r="D7" s="66" t="s">
        <v>14</v>
      </c>
      <c r="E7" s="66">
        <f>VLOOKUP(C7,Całość!B:G,4,0)</f>
        <v>258.37</v>
      </c>
      <c r="F7" s="67">
        <v>23</v>
      </c>
      <c r="G7" s="12">
        <f>E7*1.23</f>
        <v>317.79509999999999</v>
      </c>
      <c r="H7" s="72" t="s">
        <v>320</v>
      </c>
      <c r="I7" s="12" t="s">
        <v>319</v>
      </c>
      <c r="J7" s="69">
        <v>275</v>
      </c>
      <c r="K7" s="69">
        <v>175</v>
      </c>
      <c r="L7" s="69">
        <v>95</v>
      </c>
      <c r="M7" s="565">
        <v>1.6</v>
      </c>
      <c r="N7" s="70">
        <f>J7*K7*L7/1000000000</f>
        <v>4.5718750000000004E-3</v>
      </c>
    </row>
    <row r="8" spans="1:14" s="50" customFormat="1">
      <c r="A8" s="43"/>
      <c r="B8" s="44"/>
      <c r="C8" s="45"/>
      <c r="D8" s="46"/>
      <c r="E8" s="46"/>
      <c r="F8" s="47"/>
      <c r="G8" s="76"/>
      <c r="H8" s="49"/>
      <c r="I8" s="49"/>
      <c r="J8" s="77"/>
      <c r="K8" s="77"/>
      <c r="L8" s="77"/>
      <c r="M8" s="77"/>
      <c r="N8" s="70"/>
    </row>
    <row r="9" spans="1:14" s="62" customFormat="1" ht="15.75">
      <c r="A9" s="53"/>
      <c r="B9" s="54" t="s">
        <v>321</v>
      </c>
      <c r="C9" s="55"/>
      <c r="D9" s="56"/>
      <c r="E9" s="56"/>
      <c r="F9" s="57"/>
      <c r="G9" s="78"/>
      <c r="H9" s="79"/>
      <c r="I9" s="79"/>
      <c r="J9" s="563"/>
      <c r="K9" s="563"/>
      <c r="L9" s="563"/>
      <c r="M9" s="563"/>
      <c r="N9" s="563"/>
    </row>
    <row r="10" spans="1:14" s="50" customFormat="1" ht="18.75" customHeight="1">
      <c r="A10" s="63"/>
      <c r="B10" s="64" t="s">
        <v>1</v>
      </c>
      <c r="C10" s="65" t="s">
        <v>2</v>
      </c>
      <c r="D10" s="66" t="s">
        <v>3</v>
      </c>
      <c r="E10" s="66" t="s">
        <v>5</v>
      </c>
      <c r="F10" s="67" t="s">
        <v>310</v>
      </c>
      <c r="G10" s="13" t="s">
        <v>6</v>
      </c>
      <c r="H10" s="68" t="s">
        <v>311</v>
      </c>
      <c r="I10" s="13" t="s">
        <v>312</v>
      </c>
      <c r="J10" s="69" t="s">
        <v>313</v>
      </c>
      <c r="K10" s="69" t="s">
        <v>314</v>
      </c>
      <c r="L10" s="69" t="s">
        <v>315</v>
      </c>
      <c r="M10" s="69" t="s">
        <v>316</v>
      </c>
      <c r="N10" s="70" t="s">
        <v>317</v>
      </c>
    </row>
    <row r="11" spans="1:14" ht="14.25" customHeight="1">
      <c r="A11" s="63"/>
      <c r="B11" s="64">
        <v>5906564132186</v>
      </c>
      <c r="C11" s="71" t="s">
        <v>16</v>
      </c>
      <c r="D11" s="66" t="s">
        <v>11</v>
      </c>
      <c r="E11" s="66">
        <f>VLOOKUP(C11,Całość!B:G,4,0)</f>
        <v>319.51</v>
      </c>
      <c r="F11" s="67">
        <v>23</v>
      </c>
      <c r="G11" s="80">
        <f>E11*1.23</f>
        <v>392.9973</v>
      </c>
      <c r="H11" s="72" t="s">
        <v>318</v>
      </c>
      <c r="I11" s="12" t="s">
        <v>319</v>
      </c>
      <c r="J11" s="69">
        <v>240</v>
      </c>
      <c r="K11" s="69">
        <v>230</v>
      </c>
      <c r="L11" s="69">
        <v>95</v>
      </c>
      <c r="M11" s="565">
        <v>1.85</v>
      </c>
      <c r="N11" s="70">
        <f t="shared" ref="N11:N12" si="0">J11*K11*L11/1000000000</f>
        <v>5.2440000000000004E-3</v>
      </c>
    </row>
    <row r="12" spans="1:14" ht="16.5" customHeight="1">
      <c r="A12" s="75"/>
      <c r="B12" s="64">
        <v>5906564132193</v>
      </c>
      <c r="C12" s="71" t="s">
        <v>18</v>
      </c>
      <c r="D12" s="66" t="s">
        <v>14</v>
      </c>
      <c r="E12" s="66">
        <f>VLOOKUP(C12,Całość!B:G,4,0)</f>
        <v>319.51</v>
      </c>
      <c r="F12" s="67">
        <v>23</v>
      </c>
      <c r="G12" s="80">
        <f>E12*1.23</f>
        <v>392.9973</v>
      </c>
      <c r="H12" s="72" t="s">
        <v>320</v>
      </c>
      <c r="I12" s="12" t="s">
        <v>319</v>
      </c>
      <c r="J12" s="69">
        <v>240</v>
      </c>
      <c r="K12" s="69">
        <v>230</v>
      </c>
      <c r="L12" s="69">
        <v>95</v>
      </c>
      <c r="M12" s="565">
        <v>1.85</v>
      </c>
      <c r="N12" s="70">
        <f t="shared" si="0"/>
        <v>5.2440000000000004E-3</v>
      </c>
    </row>
    <row r="13" spans="1:14">
      <c r="A13" s="43"/>
      <c r="B13" s="44"/>
      <c r="C13" s="45"/>
      <c r="D13" s="46"/>
      <c r="E13" s="46"/>
      <c r="F13" s="47"/>
      <c r="G13" s="76"/>
      <c r="J13" s="186"/>
      <c r="K13" s="186"/>
      <c r="L13" s="186"/>
      <c r="M13" s="186"/>
      <c r="N13" s="562"/>
    </row>
    <row r="14" spans="1:14" s="62" customFormat="1" ht="15.75">
      <c r="A14" s="53"/>
      <c r="B14" s="54" t="s">
        <v>322</v>
      </c>
      <c r="C14" s="55"/>
      <c r="D14" s="56"/>
      <c r="E14" s="56"/>
      <c r="F14" s="57"/>
      <c r="G14" s="81"/>
      <c r="H14" s="79"/>
      <c r="I14" s="79"/>
      <c r="J14" s="566"/>
      <c r="K14" s="566"/>
      <c r="L14" s="566"/>
      <c r="M14" s="566"/>
      <c r="N14" s="567"/>
    </row>
    <row r="15" spans="1:14" s="50" customFormat="1">
      <c r="A15" s="63"/>
      <c r="B15" s="64" t="s">
        <v>1</v>
      </c>
      <c r="C15" s="65" t="s">
        <v>2</v>
      </c>
      <c r="D15" s="66" t="s">
        <v>3</v>
      </c>
      <c r="E15" s="66" t="s">
        <v>5</v>
      </c>
      <c r="F15" s="83" t="s">
        <v>310</v>
      </c>
      <c r="G15" s="84" t="s">
        <v>6</v>
      </c>
      <c r="H15" s="68" t="s">
        <v>311</v>
      </c>
      <c r="I15" s="13" t="s">
        <v>312</v>
      </c>
      <c r="J15" s="69" t="s">
        <v>313</v>
      </c>
      <c r="K15" s="69" t="s">
        <v>314</v>
      </c>
      <c r="L15" s="69" t="s">
        <v>315</v>
      </c>
      <c r="M15" s="69" t="s">
        <v>316</v>
      </c>
      <c r="N15" s="70" t="s">
        <v>317</v>
      </c>
    </row>
    <row r="16" spans="1:14">
      <c r="A16" s="63"/>
      <c r="B16" s="64">
        <v>5906564031052</v>
      </c>
      <c r="C16" s="71" t="s">
        <v>20</v>
      </c>
      <c r="D16" s="66" t="s">
        <v>8</v>
      </c>
      <c r="E16" s="66">
        <f>VLOOKUP(C16,Całość!B:G,4,0)</f>
        <v>340.65</v>
      </c>
      <c r="F16" s="83">
        <v>23</v>
      </c>
      <c r="G16" s="80">
        <f>E16*1.23</f>
        <v>418.99949999999995</v>
      </c>
      <c r="H16" s="72" t="s">
        <v>318</v>
      </c>
      <c r="I16" s="12" t="s">
        <v>319</v>
      </c>
      <c r="J16" s="568">
        <v>239</v>
      </c>
      <c r="K16" s="69">
        <v>178</v>
      </c>
      <c r="L16" s="69">
        <v>82</v>
      </c>
      <c r="M16" s="565">
        <v>1.3</v>
      </c>
      <c r="N16" s="70">
        <f>J16*K16*L16/1000000000</f>
        <v>3.4884439999999998E-3</v>
      </c>
    </row>
    <row r="17" spans="1:14">
      <c r="A17" s="63"/>
      <c r="B17" s="64">
        <v>5906564031069</v>
      </c>
      <c r="C17" s="71" t="s">
        <v>22</v>
      </c>
      <c r="D17" s="66" t="s">
        <v>11</v>
      </c>
      <c r="E17" s="66">
        <f>VLOOKUP(C17,Całość!B:G,4,0)</f>
        <v>340.65</v>
      </c>
      <c r="F17" s="83">
        <v>23</v>
      </c>
      <c r="G17" s="80">
        <f>E17*1.23</f>
        <v>418.99949999999995</v>
      </c>
      <c r="H17" s="72" t="s">
        <v>318</v>
      </c>
      <c r="I17" s="12" t="s">
        <v>319</v>
      </c>
      <c r="J17" s="568">
        <v>239</v>
      </c>
      <c r="K17" s="69">
        <v>178</v>
      </c>
      <c r="L17" s="69">
        <v>82</v>
      </c>
      <c r="M17" s="565">
        <v>1.3</v>
      </c>
      <c r="N17" s="70">
        <f>J17*K17*L17/1000000000</f>
        <v>3.4884439999999998E-3</v>
      </c>
    </row>
    <row r="18" spans="1:14">
      <c r="A18" s="63"/>
      <c r="B18" s="64">
        <v>5906564031076</v>
      </c>
      <c r="C18" s="71" t="s">
        <v>24</v>
      </c>
      <c r="D18" s="66" t="s">
        <v>14</v>
      </c>
      <c r="E18" s="66">
        <f>VLOOKUP(C18,Całość!B:G,4,0)</f>
        <v>340.65</v>
      </c>
      <c r="F18" s="83">
        <v>23</v>
      </c>
      <c r="G18" s="80">
        <f>E18*1.23</f>
        <v>418.99949999999995</v>
      </c>
      <c r="H18" s="72" t="s">
        <v>320</v>
      </c>
      <c r="I18" s="12" t="s">
        <v>319</v>
      </c>
      <c r="J18" s="568">
        <v>239</v>
      </c>
      <c r="K18" s="69">
        <v>178</v>
      </c>
      <c r="L18" s="69">
        <v>82</v>
      </c>
      <c r="M18" s="565">
        <v>1.3</v>
      </c>
      <c r="N18" s="70">
        <f>J18*K18*L18/1000000000</f>
        <v>3.4884439999999998E-3</v>
      </c>
    </row>
    <row r="19" spans="1:14">
      <c r="A19" s="75"/>
      <c r="B19" s="64">
        <v>5906564031083</v>
      </c>
      <c r="C19" s="71" t="s">
        <v>26</v>
      </c>
      <c r="D19" s="66" t="s">
        <v>27</v>
      </c>
      <c r="E19" s="66">
        <f>VLOOKUP(C19,Całość!B:G,4,0)</f>
        <v>340.65</v>
      </c>
      <c r="F19" s="83">
        <v>23</v>
      </c>
      <c r="G19" s="80">
        <f>E19*1.23</f>
        <v>418.99949999999995</v>
      </c>
      <c r="H19" s="72" t="s">
        <v>320</v>
      </c>
      <c r="I19" s="12" t="s">
        <v>319</v>
      </c>
      <c r="J19" s="568">
        <v>239</v>
      </c>
      <c r="K19" s="69">
        <v>178</v>
      </c>
      <c r="L19" s="69">
        <v>82</v>
      </c>
      <c r="M19" s="565">
        <v>1.3</v>
      </c>
      <c r="N19" s="70">
        <f>J19*K19*L19/1000000000</f>
        <v>3.4884439999999998E-3</v>
      </c>
    </row>
    <row r="20" spans="1:14">
      <c r="A20" s="85"/>
      <c r="B20" s="86"/>
      <c r="C20" s="87"/>
      <c r="D20" s="88"/>
      <c r="E20" s="88"/>
      <c r="F20" s="89"/>
      <c r="G20" s="90"/>
      <c r="J20" s="530"/>
      <c r="K20" s="530"/>
      <c r="L20" s="530"/>
      <c r="M20" s="530"/>
      <c r="N20" s="70"/>
    </row>
    <row r="21" spans="1:14" s="62" customFormat="1" ht="15.75">
      <c r="A21" s="91"/>
      <c r="B21" s="92" t="s">
        <v>323</v>
      </c>
      <c r="C21" s="93"/>
      <c r="D21" s="94"/>
      <c r="E21" s="94"/>
      <c r="F21" s="95"/>
      <c r="G21" s="96"/>
      <c r="H21" s="95"/>
      <c r="I21" s="95"/>
      <c r="J21" s="569"/>
      <c r="K21" s="569"/>
      <c r="L21" s="569"/>
      <c r="M21" s="569"/>
      <c r="N21" s="570"/>
    </row>
    <row r="22" spans="1:14" s="50" customFormat="1">
      <c r="A22" s="97"/>
      <c r="B22" s="8" t="s">
        <v>1</v>
      </c>
      <c r="C22" s="65" t="s">
        <v>2</v>
      </c>
      <c r="D22" s="13" t="s">
        <v>3</v>
      </c>
      <c r="E22" s="66" t="s">
        <v>5</v>
      </c>
      <c r="F22" s="69" t="s">
        <v>310</v>
      </c>
      <c r="G22" s="13" t="s">
        <v>6</v>
      </c>
      <c r="H22" s="68" t="s">
        <v>311</v>
      </c>
      <c r="I22" s="13" t="s">
        <v>312</v>
      </c>
      <c r="J22" s="69" t="s">
        <v>313</v>
      </c>
      <c r="K22" s="69" t="s">
        <v>314</v>
      </c>
      <c r="L22" s="69" t="s">
        <v>315</v>
      </c>
      <c r="M22" s="69" t="s">
        <v>316</v>
      </c>
      <c r="N22" s="70" t="s">
        <v>317</v>
      </c>
    </row>
    <row r="23" spans="1:14">
      <c r="A23" s="97"/>
      <c r="B23" s="8">
        <v>5906564030512</v>
      </c>
      <c r="C23" s="9" t="s">
        <v>29</v>
      </c>
      <c r="D23" s="13" t="s">
        <v>30</v>
      </c>
      <c r="E23" s="66">
        <f>VLOOKUP(C23,Całość!B:G,4,0)</f>
        <v>452.85</v>
      </c>
      <c r="F23" s="69">
        <v>23</v>
      </c>
      <c r="G23" s="12">
        <f t="shared" ref="G23:G28" si="1">E23*1.23</f>
        <v>557.00549999999998</v>
      </c>
      <c r="H23" s="72" t="s">
        <v>318</v>
      </c>
      <c r="I23" s="12" t="s">
        <v>319</v>
      </c>
      <c r="J23" s="69">
        <v>245</v>
      </c>
      <c r="K23" s="69">
        <v>235</v>
      </c>
      <c r="L23" s="69">
        <v>100</v>
      </c>
      <c r="M23" s="565">
        <v>2.25</v>
      </c>
      <c r="N23" s="70">
        <f t="shared" ref="N23:N28" si="2">J23*K23*L23/1000000000</f>
        <v>5.7574999999999996E-3</v>
      </c>
    </row>
    <row r="24" spans="1:14">
      <c r="A24" s="97"/>
      <c r="B24" s="8">
        <v>5906564030529</v>
      </c>
      <c r="C24" s="9" t="s">
        <v>32</v>
      </c>
      <c r="D24" s="13" t="s">
        <v>33</v>
      </c>
      <c r="E24" s="66">
        <f>VLOOKUP(C24,Całość!B:G,4,0)</f>
        <v>452.85</v>
      </c>
      <c r="F24" s="69">
        <v>23</v>
      </c>
      <c r="G24" s="12">
        <f t="shared" si="1"/>
        <v>557.00549999999998</v>
      </c>
      <c r="H24" s="72" t="s">
        <v>318</v>
      </c>
      <c r="I24" s="12" t="s">
        <v>319</v>
      </c>
      <c r="J24" s="69">
        <v>245</v>
      </c>
      <c r="K24" s="69">
        <v>235</v>
      </c>
      <c r="L24" s="69">
        <v>100</v>
      </c>
      <c r="M24" s="565">
        <v>2.25</v>
      </c>
      <c r="N24" s="70">
        <f t="shared" si="2"/>
        <v>5.7574999999999996E-3</v>
      </c>
    </row>
    <row r="25" spans="1:14">
      <c r="A25" s="97"/>
      <c r="B25" s="8">
        <v>5906564030536</v>
      </c>
      <c r="C25" s="9" t="s">
        <v>35</v>
      </c>
      <c r="D25" s="13" t="s">
        <v>27</v>
      </c>
      <c r="E25" s="66">
        <f>VLOOKUP(C25,Całość!B:G,4,0)</f>
        <v>452.85</v>
      </c>
      <c r="F25" s="69">
        <v>23</v>
      </c>
      <c r="G25" s="12">
        <f t="shared" si="1"/>
        <v>557.00549999999998</v>
      </c>
      <c r="H25" s="72" t="s">
        <v>320</v>
      </c>
      <c r="I25" s="12" t="s">
        <v>319</v>
      </c>
      <c r="J25" s="69">
        <v>245</v>
      </c>
      <c r="K25" s="69">
        <v>235</v>
      </c>
      <c r="L25" s="69">
        <v>100</v>
      </c>
      <c r="M25" s="565">
        <v>2.25</v>
      </c>
      <c r="N25" s="70">
        <f t="shared" si="2"/>
        <v>5.7574999999999996E-3</v>
      </c>
    </row>
    <row r="26" spans="1:14">
      <c r="A26" s="97"/>
      <c r="B26" s="8">
        <v>5906564030413</v>
      </c>
      <c r="C26" s="9" t="s">
        <v>37</v>
      </c>
      <c r="D26" s="13" t="s">
        <v>30</v>
      </c>
      <c r="E26" s="66">
        <f>VLOOKUP(C26,Całość!B:G,4,0)</f>
        <v>452.85</v>
      </c>
      <c r="F26" s="69">
        <v>23</v>
      </c>
      <c r="G26" s="12">
        <f t="shared" si="1"/>
        <v>557.00549999999998</v>
      </c>
      <c r="H26" s="72" t="s">
        <v>318</v>
      </c>
      <c r="I26" s="12" t="s">
        <v>319</v>
      </c>
      <c r="J26" s="69">
        <v>245</v>
      </c>
      <c r="K26" s="69">
        <v>235</v>
      </c>
      <c r="L26" s="69">
        <v>100</v>
      </c>
      <c r="M26" s="565">
        <v>2.25</v>
      </c>
      <c r="N26" s="70">
        <f t="shared" si="2"/>
        <v>5.7574999999999996E-3</v>
      </c>
    </row>
    <row r="27" spans="1:14">
      <c r="A27" s="97"/>
      <c r="B27" s="8">
        <v>5906564030420</v>
      </c>
      <c r="C27" s="9" t="s">
        <v>39</v>
      </c>
      <c r="D27" s="13" t="s">
        <v>33</v>
      </c>
      <c r="E27" s="66">
        <f>VLOOKUP(C27,Całość!B:G,4,0)</f>
        <v>452.85</v>
      </c>
      <c r="F27" s="69">
        <v>23</v>
      </c>
      <c r="G27" s="12">
        <f t="shared" si="1"/>
        <v>557.00549999999998</v>
      </c>
      <c r="H27" s="72" t="s">
        <v>318</v>
      </c>
      <c r="I27" s="12" t="s">
        <v>319</v>
      </c>
      <c r="J27" s="69">
        <v>245</v>
      </c>
      <c r="K27" s="69">
        <v>235</v>
      </c>
      <c r="L27" s="69">
        <v>100</v>
      </c>
      <c r="M27" s="565">
        <v>2.25</v>
      </c>
      <c r="N27" s="70">
        <f t="shared" si="2"/>
        <v>5.7574999999999996E-3</v>
      </c>
    </row>
    <row r="28" spans="1:14">
      <c r="A28" s="98"/>
      <c r="B28" s="8">
        <v>5906564030437</v>
      </c>
      <c r="C28" s="9" t="s">
        <v>41</v>
      </c>
      <c r="D28" s="13" t="s">
        <v>27</v>
      </c>
      <c r="E28" s="66">
        <f>VLOOKUP(C28,Całość!B:G,4,0)</f>
        <v>452.85</v>
      </c>
      <c r="F28" s="69">
        <v>23</v>
      </c>
      <c r="G28" s="12">
        <f t="shared" si="1"/>
        <v>557.00549999999998</v>
      </c>
      <c r="H28" s="72" t="s">
        <v>320</v>
      </c>
      <c r="I28" s="12" t="s">
        <v>319</v>
      </c>
      <c r="J28" s="69">
        <v>245</v>
      </c>
      <c r="K28" s="69">
        <v>235</v>
      </c>
      <c r="L28" s="69">
        <v>100</v>
      </c>
      <c r="M28" s="565">
        <v>2.25</v>
      </c>
      <c r="N28" s="70">
        <f t="shared" si="2"/>
        <v>5.7574999999999996E-3</v>
      </c>
    </row>
    <row r="29" spans="1:14" ht="10.5" customHeight="1">
      <c r="A29" s="85"/>
      <c r="B29" s="86"/>
      <c r="C29" s="87"/>
      <c r="D29" s="88"/>
      <c r="E29" s="88"/>
      <c r="F29" s="89"/>
      <c r="G29" s="90"/>
      <c r="H29" s="99"/>
      <c r="I29" s="100"/>
      <c r="J29" s="186"/>
      <c r="K29" s="186"/>
      <c r="L29" s="186"/>
      <c r="M29" s="186"/>
      <c r="N29" s="562"/>
    </row>
    <row r="30" spans="1:14" s="50" customFormat="1" ht="20.25" customHeight="1">
      <c r="A30" s="109"/>
      <c r="B30" s="92" t="s">
        <v>324</v>
      </c>
      <c r="C30" s="110"/>
      <c r="D30" s="111"/>
      <c r="E30" s="111"/>
      <c r="F30" s="112"/>
      <c r="G30" s="113"/>
      <c r="H30" s="114"/>
      <c r="I30" s="114"/>
      <c r="J30" s="571"/>
      <c r="K30" s="571"/>
      <c r="L30" s="571"/>
      <c r="M30" s="571"/>
      <c r="N30" s="572"/>
    </row>
    <row r="31" spans="1:14" s="50" customFormat="1">
      <c r="A31" s="115"/>
      <c r="B31" s="8" t="s">
        <v>1</v>
      </c>
      <c r="C31" s="65" t="s">
        <v>2</v>
      </c>
      <c r="D31" s="13" t="s">
        <v>3</v>
      </c>
      <c r="E31" s="66" t="s">
        <v>5</v>
      </c>
      <c r="F31" s="69" t="s">
        <v>310</v>
      </c>
      <c r="G31" s="13" t="s">
        <v>6</v>
      </c>
      <c r="H31" s="68" t="s">
        <v>311</v>
      </c>
      <c r="I31" s="13" t="s">
        <v>312</v>
      </c>
      <c r="J31" s="69" t="s">
        <v>313</v>
      </c>
      <c r="K31" s="69" t="s">
        <v>314</v>
      </c>
      <c r="L31" s="69" t="s">
        <v>315</v>
      </c>
      <c r="M31" s="69" t="s">
        <v>316</v>
      </c>
      <c r="N31" s="70" t="s">
        <v>317</v>
      </c>
    </row>
    <row r="32" spans="1:14" s="116" customFormat="1">
      <c r="A32" s="115"/>
      <c r="B32" s="15">
        <v>5906564001369</v>
      </c>
      <c r="C32" s="9" t="s">
        <v>43</v>
      </c>
      <c r="D32" s="13" t="s">
        <v>44</v>
      </c>
      <c r="E32" s="66">
        <f>VLOOKUP(C32,Całość!B:G,4,0)</f>
        <v>777.24</v>
      </c>
      <c r="F32" s="69">
        <v>23</v>
      </c>
      <c r="G32" s="12">
        <f>E32*1.23</f>
        <v>956.00519999999995</v>
      </c>
      <c r="H32" s="72" t="s">
        <v>320</v>
      </c>
      <c r="I32" s="12" t="s">
        <v>319</v>
      </c>
      <c r="J32" s="69">
        <v>490</v>
      </c>
      <c r="K32" s="69">
        <v>255</v>
      </c>
      <c r="L32" s="69">
        <v>135</v>
      </c>
      <c r="M32" s="565">
        <v>4.2</v>
      </c>
      <c r="N32" s="70">
        <f>J32*K32*L32/1000000000</f>
        <v>1.6868250000000001E-2</v>
      </c>
    </row>
    <row r="33" spans="1:14">
      <c r="A33" s="115"/>
      <c r="B33" s="8">
        <v>5906564001376</v>
      </c>
      <c r="C33" s="9" t="s">
        <v>46</v>
      </c>
      <c r="D33" s="13" t="s">
        <v>47</v>
      </c>
      <c r="E33" s="66">
        <f>VLOOKUP(C33,Całość!B:G,4,0)</f>
        <v>777.24</v>
      </c>
      <c r="F33" s="69">
        <v>23</v>
      </c>
      <c r="G33" s="12">
        <f>E33*1.23</f>
        <v>956.00519999999995</v>
      </c>
      <c r="H33" s="72" t="s">
        <v>320</v>
      </c>
      <c r="I33" s="12" t="s">
        <v>319</v>
      </c>
      <c r="J33" s="69">
        <v>490</v>
      </c>
      <c r="K33" s="69">
        <v>255</v>
      </c>
      <c r="L33" s="69">
        <v>135</v>
      </c>
      <c r="M33" s="565">
        <v>4.2</v>
      </c>
      <c r="N33" s="70">
        <f>J33*K33*L33/1000000000</f>
        <v>1.6868250000000001E-2</v>
      </c>
    </row>
    <row r="34" spans="1:14">
      <c r="A34" s="115"/>
      <c r="B34" s="8">
        <v>5906564001383</v>
      </c>
      <c r="C34" s="9" t="s">
        <v>49</v>
      </c>
      <c r="D34" s="13" t="s">
        <v>50</v>
      </c>
      <c r="E34" s="66">
        <f>VLOOKUP(C34,Całość!B:G,4,0)</f>
        <v>777.24</v>
      </c>
      <c r="F34" s="69">
        <v>23</v>
      </c>
      <c r="G34" s="12">
        <f>E34*1.23</f>
        <v>956.00519999999995</v>
      </c>
      <c r="H34" s="72" t="s">
        <v>320</v>
      </c>
      <c r="I34" s="12" t="s">
        <v>319</v>
      </c>
      <c r="J34" s="69">
        <v>490</v>
      </c>
      <c r="K34" s="69">
        <v>255</v>
      </c>
      <c r="L34" s="69">
        <v>135</v>
      </c>
      <c r="M34" s="565">
        <v>4.2</v>
      </c>
      <c r="N34" s="70">
        <f>J34*K34*L34/1000000000</f>
        <v>1.6868250000000001E-2</v>
      </c>
    </row>
    <row r="35" spans="1:14">
      <c r="A35" s="115"/>
      <c r="B35" s="8">
        <v>5906564001390</v>
      </c>
      <c r="C35" s="9" t="s">
        <v>52</v>
      </c>
      <c r="D35" s="13" t="s">
        <v>53</v>
      </c>
      <c r="E35" s="66">
        <f>VLOOKUP(C35,Całość!B:G,4,0)</f>
        <v>777.24</v>
      </c>
      <c r="F35" s="69">
        <v>23</v>
      </c>
      <c r="G35" s="12">
        <f>E35*1.23</f>
        <v>956.00519999999995</v>
      </c>
      <c r="H35" s="72" t="s">
        <v>325</v>
      </c>
      <c r="I35" s="12" t="s">
        <v>319</v>
      </c>
      <c r="J35" s="69">
        <v>490</v>
      </c>
      <c r="K35" s="69">
        <v>255</v>
      </c>
      <c r="L35" s="69">
        <v>135</v>
      </c>
      <c r="M35" s="565">
        <v>4.2</v>
      </c>
      <c r="N35" s="70">
        <f>J35*K35*L35/1000000000</f>
        <v>1.6868250000000001E-2</v>
      </c>
    </row>
    <row r="36" spans="1:14">
      <c r="A36" s="117"/>
      <c r="B36" s="8">
        <v>5906564001406</v>
      </c>
      <c r="C36" s="9" t="s">
        <v>55</v>
      </c>
      <c r="D36" s="13" t="s">
        <v>56</v>
      </c>
      <c r="E36" s="66">
        <f>VLOOKUP(C36,Całość!B:G,4,0)</f>
        <v>777.24</v>
      </c>
      <c r="F36" s="69">
        <v>23</v>
      </c>
      <c r="G36" s="12">
        <f>E36*1.23</f>
        <v>956.00519999999995</v>
      </c>
      <c r="H36" s="72" t="s">
        <v>320</v>
      </c>
      <c r="I36" s="12" t="s">
        <v>319</v>
      </c>
      <c r="J36" s="69">
        <v>490</v>
      </c>
      <c r="K36" s="69">
        <v>255</v>
      </c>
      <c r="L36" s="69">
        <v>135</v>
      </c>
      <c r="M36" s="565">
        <v>4.2</v>
      </c>
      <c r="N36" s="70">
        <f>J36*K36*L36/1000000000</f>
        <v>1.6868250000000001E-2</v>
      </c>
    </row>
    <row r="37" spans="1:14">
      <c r="A37" s="118"/>
      <c r="B37" s="119"/>
      <c r="C37" s="120"/>
      <c r="D37" s="121"/>
      <c r="E37" s="121"/>
      <c r="F37" s="122"/>
      <c r="G37" s="123"/>
      <c r="H37" s="108"/>
      <c r="I37" s="108"/>
      <c r="J37" s="186"/>
      <c r="K37" s="186"/>
      <c r="L37" s="186"/>
      <c r="M37" s="186"/>
      <c r="N37" s="562"/>
    </row>
    <row r="38" spans="1:14" s="128" customFormat="1" ht="18.75" customHeight="1">
      <c r="A38" s="124"/>
      <c r="B38" s="54" t="s">
        <v>326</v>
      </c>
      <c r="C38" s="125"/>
      <c r="D38" s="125"/>
      <c r="E38" s="125"/>
      <c r="F38" s="125"/>
      <c r="G38" s="126"/>
      <c r="H38" s="127"/>
      <c r="I38" s="127"/>
      <c r="J38" s="566"/>
      <c r="K38" s="566"/>
      <c r="L38" s="566"/>
      <c r="M38" s="566"/>
      <c r="N38" s="567"/>
    </row>
    <row r="39" spans="1:14" s="50" customFormat="1">
      <c r="A39" s="129"/>
      <c r="B39" s="64" t="s">
        <v>1</v>
      </c>
      <c r="C39" s="65" t="s">
        <v>2</v>
      </c>
      <c r="D39" s="66" t="s">
        <v>3</v>
      </c>
      <c r="E39" s="66" t="s">
        <v>5</v>
      </c>
      <c r="F39" s="83" t="s">
        <v>310</v>
      </c>
      <c r="G39" s="84" t="s">
        <v>6</v>
      </c>
      <c r="H39" s="68" t="s">
        <v>311</v>
      </c>
      <c r="I39" s="13" t="s">
        <v>312</v>
      </c>
      <c r="J39" s="69" t="s">
        <v>313</v>
      </c>
      <c r="K39" s="69" t="s">
        <v>314</v>
      </c>
      <c r="L39" s="69" t="s">
        <v>315</v>
      </c>
      <c r="M39" s="69" t="s">
        <v>316</v>
      </c>
      <c r="N39" s="70" t="s">
        <v>317</v>
      </c>
    </row>
    <row r="40" spans="1:14">
      <c r="A40" s="129"/>
      <c r="B40" s="64">
        <v>5906564001413</v>
      </c>
      <c r="C40" s="71" t="s">
        <v>58</v>
      </c>
      <c r="D40" s="66" t="s">
        <v>59</v>
      </c>
      <c r="E40" s="66">
        <f>VLOOKUP(C40,Całość!B:G,4,0)</f>
        <v>1237.4000000000001</v>
      </c>
      <c r="F40" s="83">
        <v>23</v>
      </c>
      <c r="G40" s="80">
        <f>E40*1.23</f>
        <v>1522.0020000000002</v>
      </c>
      <c r="H40" s="72" t="s">
        <v>320</v>
      </c>
      <c r="I40" s="12" t="s">
        <v>319</v>
      </c>
      <c r="J40" s="69">
        <v>490</v>
      </c>
      <c r="K40" s="69">
        <v>255</v>
      </c>
      <c r="L40" s="69">
        <v>135</v>
      </c>
      <c r="M40" s="565">
        <v>4.4000000000000004</v>
      </c>
      <c r="N40" s="70">
        <f t="shared" ref="N40:N47" si="3">J40*K40*L40/1000000000</f>
        <v>1.6868250000000001E-2</v>
      </c>
    </row>
    <row r="41" spans="1:14">
      <c r="A41" s="129"/>
      <c r="B41" s="64">
        <v>5906564001420</v>
      </c>
      <c r="C41" s="71" t="s">
        <v>61</v>
      </c>
      <c r="D41" s="66" t="s">
        <v>62</v>
      </c>
      <c r="E41" s="66">
        <f>VLOOKUP(C41,Całość!B:G,4,0)</f>
        <v>1237.4000000000001</v>
      </c>
      <c r="F41" s="83">
        <v>23</v>
      </c>
      <c r="G41" s="80">
        <f>E41*1.23</f>
        <v>1522.0020000000002</v>
      </c>
      <c r="H41" s="72" t="s">
        <v>325</v>
      </c>
      <c r="I41" s="12" t="s">
        <v>319</v>
      </c>
      <c r="J41" s="69">
        <v>490</v>
      </c>
      <c r="K41" s="69">
        <v>255</v>
      </c>
      <c r="L41" s="69">
        <v>135</v>
      </c>
      <c r="M41" s="565">
        <v>4.4000000000000004</v>
      </c>
      <c r="N41" s="70">
        <f t="shared" si="3"/>
        <v>1.6868250000000001E-2</v>
      </c>
    </row>
    <row r="42" spans="1:14">
      <c r="A42" s="130"/>
      <c r="B42" s="64">
        <v>5906564001437</v>
      </c>
      <c r="C42" s="71" t="s">
        <v>64</v>
      </c>
      <c r="D42" s="66" t="s">
        <v>65</v>
      </c>
      <c r="E42" s="66">
        <f>VLOOKUP(C42,Całość!B:G,4,0)</f>
        <v>1313.01</v>
      </c>
      <c r="F42" s="83">
        <v>23</v>
      </c>
      <c r="G42" s="80">
        <f>E42*1.23</f>
        <v>1615.0022999999999</v>
      </c>
      <c r="H42" s="72" t="s">
        <v>325</v>
      </c>
      <c r="I42" s="12" t="s">
        <v>319</v>
      </c>
      <c r="J42" s="69">
        <v>490</v>
      </c>
      <c r="K42" s="69">
        <v>255</v>
      </c>
      <c r="L42" s="69">
        <v>135</v>
      </c>
      <c r="M42" s="565">
        <v>4.4000000000000004</v>
      </c>
      <c r="N42" s="70">
        <f t="shared" si="3"/>
        <v>1.6868250000000001E-2</v>
      </c>
    </row>
    <row r="43" spans="1:14" s="50" customFormat="1">
      <c r="A43" s="131"/>
      <c r="B43" s="132"/>
      <c r="C43" s="133"/>
      <c r="D43" s="134"/>
      <c r="E43" s="134"/>
      <c r="F43" s="135"/>
      <c r="G43" s="136"/>
      <c r="H43" s="137"/>
      <c r="I43" s="137"/>
      <c r="J43" s="186"/>
      <c r="K43" s="186"/>
      <c r="L43" s="186"/>
      <c r="M43" s="186"/>
      <c r="N43" s="562"/>
    </row>
    <row r="44" spans="1:14">
      <c r="A44" s="85"/>
      <c r="B44" s="86"/>
      <c r="C44" s="138"/>
      <c r="D44" s="88"/>
      <c r="E44" s="88"/>
      <c r="F44" s="89"/>
      <c r="G44" s="139"/>
      <c r="H44" s="102"/>
      <c r="I44" s="103"/>
      <c r="J44" s="186"/>
      <c r="K44" s="186"/>
      <c r="L44" s="186"/>
      <c r="M44" s="186"/>
      <c r="N44" s="562"/>
    </row>
    <row r="45" spans="1:14" s="61" customFormat="1" ht="21" customHeight="1">
      <c r="A45" s="91"/>
      <c r="B45" s="140" t="s">
        <v>327</v>
      </c>
      <c r="C45" s="141"/>
      <c r="D45" s="142"/>
      <c r="E45" s="142"/>
      <c r="F45" s="143"/>
      <c r="G45" s="144"/>
      <c r="H45" s="59"/>
      <c r="I45" s="60"/>
      <c r="J45" s="566"/>
      <c r="K45" s="566"/>
      <c r="L45" s="566"/>
      <c r="M45" s="566"/>
      <c r="N45" s="567"/>
    </row>
    <row r="46" spans="1:14" s="50" customFormat="1">
      <c r="A46" s="97"/>
      <c r="B46" s="104" t="s">
        <v>1</v>
      </c>
      <c r="C46" s="65" t="s">
        <v>2</v>
      </c>
      <c r="D46" s="66" t="s">
        <v>3</v>
      </c>
      <c r="E46" s="66" t="s">
        <v>5</v>
      </c>
      <c r="F46" s="83" t="s">
        <v>310</v>
      </c>
      <c r="G46" s="84" t="s">
        <v>6</v>
      </c>
      <c r="H46" s="68" t="s">
        <v>311</v>
      </c>
      <c r="I46" s="13" t="s">
        <v>312</v>
      </c>
      <c r="J46" s="69" t="s">
        <v>313</v>
      </c>
      <c r="K46" s="69" t="s">
        <v>314</v>
      </c>
      <c r="L46" s="69" t="s">
        <v>315</v>
      </c>
      <c r="M46" s="69" t="s">
        <v>316</v>
      </c>
      <c r="N46" s="70" t="s">
        <v>317</v>
      </c>
    </row>
    <row r="47" spans="1:14">
      <c r="A47" s="105"/>
      <c r="B47" s="145">
        <v>5906564090103</v>
      </c>
      <c r="C47" s="146" t="s">
        <v>67</v>
      </c>
      <c r="D47" s="147" t="s">
        <v>68</v>
      </c>
      <c r="E47" s="66">
        <f>VLOOKUP(C47,Całość!B:G,4,0)</f>
        <v>2321.9499999999998</v>
      </c>
      <c r="F47" s="148">
        <v>23</v>
      </c>
      <c r="G47" s="149">
        <f>E47*1.23</f>
        <v>2855.9984999999997</v>
      </c>
      <c r="H47" s="72" t="s">
        <v>325</v>
      </c>
      <c r="I47" s="12" t="s">
        <v>319</v>
      </c>
      <c r="J47" s="69">
        <v>600</v>
      </c>
      <c r="K47" s="69">
        <v>330</v>
      </c>
      <c r="L47" s="69">
        <v>155</v>
      </c>
      <c r="M47" s="565">
        <v>9.1999999999999993</v>
      </c>
      <c r="N47" s="70">
        <f t="shared" si="3"/>
        <v>3.0689999999999999E-2</v>
      </c>
    </row>
    <row r="48" spans="1:14">
      <c r="A48" s="248"/>
      <c r="C48" s="328"/>
      <c r="G48" s="108"/>
      <c r="H48" s="102"/>
      <c r="I48" s="103"/>
      <c r="J48" s="186"/>
      <c r="K48" s="186"/>
      <c r="L48" s="186"/>
      <c r="M48" s="186"/>
      <c r="N48" s="562"/>
    </row>
    <row r="49" spans="1:14" s="61" customFormat="1" ht="15.75">
      <c r="A49" s="329"/>
      <c r="B49" s="390" t="s">
        <v>328</v>
      </c>
      <c r="C49" s="391"/>
      <c r="D49" s="330"/>
      <c r="E49" s="330"/>
      <c r="F49" s="330"/>
      <c r="G49" s="392"/>
      <c r="H49" s="331"/>
      <c r="I49" s="330"/>
      <c r="J49" s="573"/>
      <c r="K49" s="573"/>
      <c r="L49" s="573"/>
      <c r="M49" s="573"/>
      <c r="N49" s="574"/>
    </row>
    <row r="50" spans="1:14" s="50" customFormat="1">
      <c r="A50" s="388"/>
      <c r="B50" s="8" t="s">
        <v>1</v>
      </c>
      <c r="C50" s="185" t="s">
        <v>2</v>
      </c>
      <c r="D50" s="6" t="s">
        <v>4</v>
      </c>
      <c r="E50" s="13" t="s">
        <v>5</v>
      </c>
      <c r="F50" s="69" t="s">
        <v>310</v>
      </c>
      <c r="G50" s="13" t="s">
        <v>6</v>
      </c>
      <c r="H50" s="13"/>
      <c r="I50" s="13"/>
      <c r="J50" s="69"/>
      <c r="K50" s="69"/>
      <c r="L50" s="69"/>
      <c r="M50" s="69" t="s">
        <v>316</v>
      </c>
      <c r="N50" s="70"/>
    </row>
    <row r="51" spans="1:14" s="50" customFormat="1" ht="22.5">
      <c r="A51" s="388"/>
      <c r="B51" s="393">
        <v>5906564130809</v>
      </c>
      <c r="C51" s="2" t="s">
        <v>70</v>
      </c>
      <c r="D51" s="153" t="s">
        <v>329</v>
      </c>
      <c r="E51" s="66">
        <f>VLOOKUP(C51,Całość!B:G,4,0)</f>
        <v>92.68</v>
      </c>
      <c r="F51" s="69">
        <v>23</v>
      </c>
      <c r="G51" s="12">
        <f t="shared" ref="G51:G58" si="4">E51*1.23</f>
        <v>113.99640000000001</v>
      </c>
      <c r="H51" s="12"/>
      <c r="I51" s="12"/>
      <c r="J51" s="69"/>
      <c r="K51" s="69"/>
      <c r="L51" s="69"/>
      <c r="M51" s="69">
        <v>0.9</v>
      </c>
      <c r="N51" s="70"/>
    </row>
    <row r="52" spans="1:14" s="50" customFormat="1" ht="22.5">
      <c r="A52" s="388"/>
      <c r="B52" s="394">
        <v>5906564130113</v>
      </c>
      <c r="C52" s="22" t="s">
        <v>72</v>
      </c>
      <c r="D52" s="15" t="s">
        <v>73</v>
      </c>
      <c r="E52" s="66">
        <f>VLOOKUP(C52,Całość!B:G,4,0)</f>
        <v>8.1300000000000008</v>
      </c>
      <c r="F52" s="69">
        <v>23</v>
      </c>
      <c r="G52" s="12">
        <f t="shared" si="4"/>
        <v>9.9999000000000002</v>
      </c>
      <c r="H52" s="12"/>
      <c r="I52" s="12"/>
      <c r="J52" s="69"/>
      <c r="K52" s="69"/>
      <c r="L52" s="69"/>
      <c r="M52" s="69">
        <v>0.1</v>
      </c>
      <c r="N52" s="70"/>
    </row>
    <row r="53" spans="1:14" s="50" customFormat="1" ht="22.5">
      <c r="A53" s="388"/>
      <c r="B53" s="395">
        <v>5906564130120</v>
      </c>
      <c r="C53" s="22" t="s">
        <v>74</v>
      </c>
      <c r="D53" s="15" t="s">
        <v>75</v>
      </c>
      <c r="E53" s="66">
        <f>VLOOKUP(C53,Całość!B:G,4,0)</f>
        <v>8.1300000000000008</v>
      </c>
      <c r="F53" s="69">
        <v>23</v>
      </c>
      <c r="G53" s="12">
        <f t="shared" si="4"/>
        <v>9.9999000000000002</v>
      </c>
      <c r="H53" s="12"/>
      <c r="I53" s="12"/>
      <c r="J53" s="69"/>
      <c r="K53" s="69"/>
      <c r="L53" s="69"/>
      <c r="M53" s="69">
        <v>0.1</v>
      </c>
      <c r="N53" s="70"/>
    </row>
    <row r="54" spans="1:14" ht="22.5">
      <c r="A54" s="388"/>
      <c r="B54" s="19">
        <v>5906564131981</v>
      </c>
      <c r="C54" s="2" t="s">
        <v>76</v>
      </c>
      <c r="D54" s="153" t="s">
        <v>486</v>
      </c>
      <c r="E54" s="66">
        <f>VLOOKUP(C54,Całość!B:G,4,0)</f>
        <v>145.53</v>
      </c>
      <c r="F54" s="69">
        <v>23</v>
      </c>
      <c r="G54" s="12">
        <f t="shared" si="4"/>
        <v>179.00190000000001</v>
      </c>
      <c r="H54" s="12"/>
      <c r="I54" s="12"/>
      <c r="J54" s="69"/>
      <c r="K54" s="69"/>
      <c r="L54" s="69"/>
      <c r="M54" s="69">
        <v>0.3</v>
      </c>
      <c r="N54" s="70"/>
    </row>
    <row r="55" spans="1:14" ht="22.5">
      <c r="A55" s="388"/>
      <c r="B55" s="19">
        <v>5906564131998</v>
      </c>
      <c r="C55" s="2" t="s">
        <v>77</v>
      </c>
      <c r="D55" s="153" t="s">
        <v>487</v>
      </c>
      <c r="E55" s="66">
        <f>VLOOKUP(C55,Całość!B:G,4,0)</f>
        <v>145.53</v>
      </c>
      <c r="F55" s="69">
        <v>23</v>
      </c>
      <c r="G55" s="12">
        <f t="shared" si="4"/>
        <v>179.00190000000001</v>
      </c>
      <c r="H55" s="12"/>
      <c r="I55" s="12"/>
      <c r="J55" s="69"/>
      <c r="K55" s="69"/>
      <c r="L55" s="69"/>
      <c r="M55" s="69">
        <v>0.3</v>
      </c>
      <c r="N55" s="70"/>
    </row>
    <row r="56" spans="1:14" ht="12" customHeight="1">
      <c r="A56" s="388"/>
      <c r="B56" s="19">
        <v>5906564130854</v>
      </c>
      <c r="C56" s="22" t="s">
        <v>78</v>
      </c>
      <c r="D56" s="15" t="s">
        <v>79</v>
      </c>
      <c r="E56" s="66">
        <f>VLOOKUP(C56,Całość!B:G,4,0)</f>
        <v>37.4</v>
      </c>
      <c r="F56" s="69">
        <v>23</v>
      </c>
      <c r="G56" s="12">
        <f t="shared" si="4"/>
        <v>46.001999999999995</v>
      </c>
      <c r="H56" s="12"/>
      <c r="I56" s="12"/>
      <c r="J56" s="69"/>
      <c r="K56" s="69"/>
      <c r="L56" s="69"/>
      <c r="M56" s="69">
        <v>0.2</v>
      </c>
      <c r="N56" s="70"/>
    </row>
    <row r="57" spans="1:14" s="116" customFormat="1" ht="12" customHeight="1">
      <c r="A57" s="388"/>
      <c r="B57" s="19">
        <v>5906564130878</v>
      </c>
      <c r="C57" s="22" t="s">
        <v>80</v>
      </c>
      <c r="D57" s="15" t="s">
        <v>81</v>
      </c>
      <c r="E57" s="66">
        <f>VLOOKUP(C57,Całość!B:G,4,0)</f>
        <v>43.9</v>
      </c>
      <c r="F57" s="69">
        <v>23</v>
      </c>
      <c r="G57" s="12">
        <f t="shared" si="4"/>
        <v>53.997</v>
      </c>
      <c r="H57" s="12"/>
      <c r="I57" s="12"/>
      <c r="J57" s="69"/>
      <c r="K57" s="69"/>
      <c r="L57" s="69"/>
      <c r="M57" s="69">
        <v>0.2</v>
      </c>
      <c r="N57" s="70"/>
    </row>
    <row r="58" spans="1:14" ht="22.5">
      <c r="A58" s="389"/>
      <c r="B58" s="396">
        <v>5906564130212</v>
      </c>
      <c r="C58" s="22" t="s">
        <v>82</v>
      </c>
      <c r="D58" s="15" t="s">
        <v>83</v>
      </c>
      <c r="E58" s="66">
        <f>VLOOKUP(C58,Całość!B:G,4,0)</f>
        <v>53.66</v>
      </c>
      <c r="F58" s="69">
        <v>23</v>
      </c>
      <c r="G58" s="12">
        <f t="shared" si="4"/>
        <v>66.001799999999989</v>
      </c>
      <c r="H58" s="12"/>
      <c r="I58" s="12"/>
      <c r="J58" s="69"/>
      <c r="K58" s="69"/>
      <c r="L58" s="69"/>
      <c r="M58" s="69">
        <v>0.2</v>
      </c>
      <c r="N58" s="7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15" sqref="A15"/>
    </sheetView>
  </sheetViews>
  <sheetFormatPr defaultRowHeight="11.25"/>
  <cols>
    <col min="1" max="1" width="12.85546875" style="107" customWidth="1"/>
    <col min="2" max="2" width="13.28515625" style="107" customWidth="1"/>
    <col min="3" max="3" width="22" style="74" bestFit="1" customWidth="1"/>
    <col min="4" max="4" width="33.7109375" style="49" customWidth="1"/>
    <col min="5" max="5" width="11.42578125" style="49" customWidth="1"/>
    <col min="6" max="6" width="4.140625" style="52" customWidth="1"/>
    <col min="7" max="7" width="11.5703125" style="49" customWidth="1"/>
    <col min="8" max="9" width="9.7109375" style="49" customWidth="1"/>
    <col min="10" max="10" width="15.5703125" style="161" bestFit="1" customWidth="1"/>
    <col min="11" max="11" width="11" style="52" bestFit="1" customWidth="1"/>
    <col min="12" max="12" width="12.85546875" style="52" bestFit="1" customWidth="1"/>
    <col min="13" max="13" width="12.7109375" style="52" bestFit="1" customWidth="1"/>
    <col min="14" max="14" width="10.28515625" style="52" bestFit="1" customWidth="1"/>
    <col min="15" max="15" width="10.42578125" style="52" bestFit="1" customWidth="1"/>
    <col min="16" max="16" width="22" style="74" bestFit="1" customWidth="1"/>
    <col min="17" max="16384" width="9.140625" style="74"/>
  </cols>
  <sheetData>
    <row r="1" spans="1:16" s="128" customFormat="1" ht="15.75">
      <c r="A1" s="35" t="s">
        <v>84</v>
      </c>
      <c r="B1" s="156"/>
      <c r="C1" s="156"/>
      <c r="D1" s="156"/>
      <c r="E1" s="156"/>
      <c r="F1" s="156"/>
      <c r="G1" s="157"/>
      <c r="H1" s="158"/>
      <c r="I1" s="159"/>
      <c r="J1" s="160"/>
      <c r="K1" s="557"/>
      <c r="L1" s="557"/>
      <c r="M1" s="557"/>
      <c r="N1" s="557"/>
      <c r="O1" s="558"/>
    </row>
    <row r="2" spans="1:16">
      <c r="A2" s="43"/>
      <c r="B2" s="44"/>
      <c r="C2" s="47"/>
      <c r="D2" s="46"/>
      <c r="E2" s="46"/>
      <c r="F2" s="47"/>
      <c r="G2" s="76"/>
      <c r="H2" s="48"/>
      <c r="K2" s="49"/>
      <c r="L2" s="49"/>
      <c r="M2" s="49"/>
      <c r="N2" s="49"/>
      <c r="O2" s="559"/>
    </row>
    <row r="3" spans="1:16" s="62" customFormat="1" ht="15.75">
      <c r="A3" s="53"/>
      <c r="B3" s="54" t="s">
        <v>330</v>
      </c>
      <c r="C3" s="162"/>
      <c r="D3" s="163"/>
      <c r="E3" s="163"/>
      <c r="F3" s="162"/>
      <c r="G3" s="164"/>
      <c r="H3" s="165"/>
      <c r="I3" s="166"/>
      <c r="J3" s="167"/>
      <c r="K3" s="560"/>
      <c r="L3" s="560"/>
      <c r="M3" s="560"/>
      <c r="N3" s="560"/>
      <c r="O3" s="561"/>
    </row>
    <row r="4" spans="1:16" s="50" customFormat="1" ht="15" customHeight="1">
      <c r="A4" s="63"/>
      <c r="B4" s="64" t="s">
        <v>1</v>
      </c>
      <c r="C4" s="152" t="s">
        <v>2</v>
      </c>
      <c r="D4" s="66" t="s">
        <v>85</v>
      </c>
      <c r="E4" s="66" t="s">
        <v>5</v>
      </c>
      <c r="F4" s="83" t="s">
        <v>310</v>
      </c>
      <c r="G4" s="84" t="s">
        <v>6</v>
      </c>
      <c r="H4" s="68" t="s">
        <v>311</v>
      </c>
      <c r="I4" s="13" t="s">
        <v>312</v>
      </c>
      <c r="J4" s="168" t="s">
        <v>331</v>
      </c>
      <c r="K4" s="69" t="s">
        <v>313</v>
      </c>
      <c r="L4" s="69" t="s">
        <v>314</v>
      </c>
      <c r="M4" s="69" t="s">
        <v>315</v>
      </c>
      <c r="N4" s="69" t="s">
        <v>332</v>
      </c>
      <c r="O4" s="70" t="s">
        <v>317</v>
      </c>
    </row>
    <row r="5" spans="1:16" ht="15" customHeight="1">
      <c r="A5" s="63"/>
      <c r="B5" s="169">
        <v>5906564160516</v>
      </c>
      <c r="C5" s="170" t="s">
        <v>86</v>
      </c>
      <c r="D5" s="66" t="s">
        <v>333</v>
      </c>
      <c r="E5" s="66">
        <f>VLOOKUP(C5,Całość!B:G,4,0)</f>
        <v>546.34</v>
      </c>
      <c r="F5" s="83">
        <v>23</v>
      </c>
      <c r="G5" s="80">
        <f t="shared" ref="G5:G9" si="0">E5*1.23</f>
        <v>671.9982</v>
      </c>
      <c r="H5" s="72" t="s">
        <v>318</v>
      </c>
      <c r="I5" s="12" t="s">
        <v>319</v>
      </c>
      <c r="J5" s="171">
        <v>15</v>
      </c>
      <c r="K5" s="69">
        <v>500</v>
      </c>
      <c r="L5" s="69">
        <v>300</v>
      </c>
      <c r="M5" s="69">
        <v>190</v>
      </c>
      <c r="N5" s="69">
        <v>5</v>
      </c>
      <c r="O5" s="70">
        <f t="shared" ref="O5:O9" si="1">K5*L5*M5/1000000000</f>
        <v>2.8500000000000001E-2</v>
      </c>
      <c r="P5" s="50"/>
    </row>
    <row r="6" spans="1:16" ht="15" customHeight="1">
      <c r="A6" s="63"/>
      <c r="B6" s="172">
        <v>5906564160523</v>
      </c>
      <c r="C6" s="170" t="s">
        <v>89</v>
      </c>
      <c r="D6" s="66" t="s">
        <v>334</v>
      </c>
      <c r="E6" s="66">
        <f>VLOOKUP(C6,Całość!B:G,4,0)</f>
        <v>546.34</v>
      </c>
      <c r="F6" s="83">
        <v>23</v>
      </c>
      <c r="G6" s="80">
        <f t="shared" si="0"/>
        <v>671.9982</v>
      </c>
      <c r="H6" s="72" t="s">
        <v>318</v>
      </c>
      <c r="I6" s="12" t="s">
        <v>319</v>
      </c>
      <c r="J6" s="171">
        <v>15</v>
      </c>
      <c r="K6" s="69">
        <v>500</v>
      </c>
      <c r="L6" s="69">
        <v>300</v>
      </c>
      <c r="M6" s="69">
        <v>190</v>
      </c>
      <c r="N6" s="69">
        <v>5</v>
      </c>
      <c r="O6" s="70">
        <f t="shared" si="1"/>
        <v>2.8500000000000001E-2</v>
      </c>
      <c r="P6" s="50"/>
    </row>
    <row r="7" spans="1:16" ht="15" customHeight="1">
      <c r="A7" s="63"/>
      <c r="B7" s="168">
        <v>5906564160639</v>
      </c>
      <c r="C7" s="170" t="s">
        <v>91</v>
      </c>
      <c r="D7" s="66" t="s">
        <v>335</v>
      </c>
      <c r="E7" s="66">
        <f>VLOOKUP(C7,Całość!B:G,4,0)</f>
        <v>546.34</v>
      </c>
      <c r="F7" s="83">
        <v>23</v>
      </c>
      <c r="G7" s="80">
        <f t="shared" si="0"/>
        <v>671.9982</v>
      </c>
      <c r="H7" s="72" t="s">
        <v>318</v>
      </c>
      <c r="I7" s="12" t="s">
        <v>319</v>
      </c>
      <c r="J7" s="171">
        <v>15</v>
      </c>
      <c r="K7" s="69">
        <v>500</v>
      </c>
      <c r="L7" s="69">
        <v>300</v>
      </c>
      <c r="M7" s="69">
        <v>190</v>
      </c>
      <c r="N7" s="69">
        <v>5</v>
      </c>
      <c r="O7" s="70">
        <f t="shared" si="1"/>
        <v>2.8500000000000001E-2</v>
      </c>
      <c r="P7" s="50"/>
    </row>
    <row r="8" spans="1:16" ht="15" customHeight="1">
      <c r="A8" s="63"/>
      <c r="B8" s="169">
        <v>5906564133152</v>
      </c>
      <c r="C8" s="170" t="s">
        <v>94</v>
      </c>
      <c r="D8" s="66" t="s">
        <v>336</v>
      </c>
      <c r="E8" s="66">
        <f>VLOOKUP(C8,Całość!B:G,4,0)</f>
        <v>652.85</v>
      </c>
      <c r="F8" s="83">
        <v>23</v>
      </c>
      <c r="G8" s="80">
        <f t="shared" si="0"/>
        <v>803.00549999999998</v>
      </c>
      <c r="H8" s="72" t="s">
        <v>318</v>
      </c>
      <c r="I8" s="12" t="s">
        <v>319</v>
      </c>
      <c r="J8" s="171">
        <v>15</v>
      </c>
      <c r="K8" s="69">
        <v>480</v>
      </c>
      <c r="L8" s="69">
        <v>325</v>
      </c>
      <c r="M8" s="69">
        <v>256</v>
      </c>
      <c r="N8" s="69">
        <v>6.6</v>
      </c>
      <c r="O8" s="70">
        <f t="shared" si="1"/>
        <v>3.9935999999999999E-2</v>
      </c>
      <c r="P8" s="50"/>
    </row>
    <row r="9" spans="1:16" ht="15" customHeight="1">
      <c r="A9" s="63"/>
      <c r="B9" s="172">
        <v>5906564133169</v>
      </c>
      <c r="C9" s="170" t="s">
        <v>97</v>
      </c>
      <c r="D9" s="66" t="s">
        <v>337</v>
      </c>
      <c r="E9" s="66">
        <f>VLOOKUP(C9,Całość!B:G,4,0)</f>
        <v>652.85</v>
      </c>
      <c r="F9" s="83">
        <v>23</v>
      </c>
      <c r="G9" s="80">
        <f t="shared" si="0"/>
        <v>803.00549999999998</v>
      </c>
      <c r="H9" s="72" t="s">
        <v>318</v>
      </c>
      <c r="I9" s="12" t="s">
        <v>319</v>
      </c>
      <c r="J9" s="171">
        <v>15</v>
      </c>
      <c r="K9" s="69">
        <v>480</v>
      </c>
      <c r="L9" s="69">
        <v>325</v>
      </c>
      <c r="M9" s="69">
        <v>256</v>
      </c>
      <c r="N9" s="69">
        <v>6.6</v>
      </c>
      <c r="O9" s="70">
        <f t="shared" si="1"/>
        <v>3.9935999999999999E-2</v>
      </c>
      <c r="P9" s="50"/>
    </row>
    <row r="10" spans="1:16">
      <c r="A10" s="173"/>
      <c r="B10" s="174"/>
      <c r="C10" s="175"/>
      <c r="D10" s="46"/>
      <c r="E10" s="46"/>
      <c r="F10" s="47"/>
      <c r="G10" s="101"/>
      <c r="H10" s="102"/>
      <c r="I10" s="103"/>
      <c r="J10" s="176"/>
      <c r="K10" s="100"/>
      <c r="L10" s="100"/>
      <c r="M10" s="100"/>
      <c r="N10" s="100"/>
      <c r="O10" s="562"/>
      <c r="P10" s="50"/>
    </row>
    <row r="11" spans="1:16">
      <c r="A11" s="106"/>
      <c r="B11" s="180"/>
      <c r="C11" s="116"/>
      <c r="G11" s="181"/>
      <c r="H11" s="102"/>
      <c r="I11" s="103"/>
      <c r="J11" s="176"/>
      <c r="K11" s="186"/>
      <c r="L11" s="186"/>
      <c r="M11" s="186"/>
      <c r="N11" s="186"/>
      <c r="O11" s="562"/>
      <c r="P11" s="50"/>
    </row>
    <row r="12" spans="1:16" s="61" customFormat="1" ht="15.75">
      <c r="A12" s="91"/>
      <c r="B12" s="92" t="s">
        <v>340</v>
      </c>
      <c r="C12" s="182"/>
      <c r="D12" s="183"/>
      <c r="E12" s="183"/>
      <c r="F12" s="182"/>
      <c r="G12" s="184"/>
      <c r="H12" s="245"/>
      <c r="I12" s="245"/>
      <c r="J12" s="246"/>
      <c r="K12" s="576"/>
      <c r="L12" s="576"/>
      <c r="M12" s="576"/>
      <c r="N12" s="576"/>
      <c r="O12" s="576"/>
      <c r="P12" s="50"/>
    </row>
    <row r="13" spans="1:16" s="50" customFormat="1">
      <c r="A13" s="97"/>
      <c r="B13" s="8" t="s">
        <v>1</v>
      </c>
      <c r="C13" s="185" t="s">
        <v>2</v>
      </c>
      <c r="D13" s="69" t="s">
        <v>4</v>
      </c>
      <c r="E13" s="66" t="s">
        <v>5</v>
      </c>
      <c r="F13" s="69" t="s">
        <v>310</v>
      </c>
      <c r="G13" s="13" t="s">
        <v>6</v>
      </c>
      <c r="H13" s="13"/>
      <c r="I13" s="13"/>
      <c r="J13" s="168"/>
      <c r="K13" s="69"/>
      <c r="L13" s="69"/>
      <c r="M13" s="69"/>
      <c r="N13" s="69"/>
      <c r="O13" s="70"/>
    </row>
    <row r="14" spans="1:16" ht="33.75">
      <c r="A14" s="389"/>
      <c r="B14" s="21">
        <v>5906564130908</v>
      </c>
      <c r="C14" s="9" t="s">
        <v>99</v>
      </c>
      <c r="D14" s="25" t="s">
        <v>100</v>
      </c>
      <c r="E14" s="66">
        <f>VLOOKUP(C14,Całość!B:G,4,0)</f>
        <v>189.43</v>
      </c>
      <c r="F14" s="10"/>
      <c r="G14" s="12">
        <f t="shared" ref="G14" si="2">E14*1.23</f>
        <v>232.99889999999999</v>
      </c>
      <c r="H14" s="12"/>
      <c r="I14" s="12"/>
      <c r="J14" s="171"/>
      <c r="K14" s="69"/>
      <c r="L14" s="69"/>
      <c r="M14" s="69"/>
      <c r="N14" s="69"/>
      <c r="O14" s="6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6"/>
  <sheetViews>
    <sheetView workbookViewId="0">
      <pane ySplit="1" topLeftCell="A71" activePane="bottomLeft" state="frozen"/>
      <selection pane="bottomLeft" activeCell="E95" sqref="E95"/>
    </sheetView>
  </sheetViews>
  <sheetFormatPr defaultRowHeight="11.25"/>
  <cols>
    <col min="1" max="2" width="12.85546875" style="107" customWidth="1"/>
    <col min="3" max="3" width="29.85546875" style="74" bestFit="1" customWidth="1"/>
    <col min="4" max="4" width="31" style="49" customWidth="1"/>
    <col min="5" max="5" width="14.28515625" style="49" customWidth="1"/>
    <col min="6" max="6" width="4.140625" style="52" customWidth="1"/>
    <col min="7" max="7" width="11.5703125" style="49" customWidth="1"/>
    <col min="8" max="8" width="7.140625" style="49" customWidth="1"/>
    <col min="9" max="9" width="16.42578125" style="161" customWidth="1"/>
    <col min="10" max="10" width="12.7109375" style="52" bestFit="1" customWidth="1"/>
    <col min="11" max="11" width="12.85546875" style="52" bestFit="1" customWidth="1"/>
    <col min="12" max="12" width="12.7109375" style="52" bestFit="1" customWidth="1"/>
    <col min="13" max="13" width="9.42578125" style="52" bestFit="1" customWidth="1"/>
    <col min="14" max="14" width="10.42578125" style="52" bestFit="1" customWidth="1"/>
    <col min="15" max="16384" width="9.140625" style="74"/>
  </cols>
  <sheetData>
    <row r="1" spans="1:15" s="61" customFormat="1" ht="15.75">
      <c r="A1" s="189" t="s">
        <v>101</v>
      </c>
      <c r="B1" s="190"/>
      <c r="C1" s="190"/>
      <c r="D1" s="190"/>
      <c r="E1" s="190"/>
      <c r="F1" s="190"/>
      <c r="G1" s="191"/>
      <c r="H1" s="192"/>
      <c r="I1" s="193"/>
      <c r="J1" s="538"/>
      <c r="K1" s="538"/>
      <c r="L1" s="538"/>
      <c r="M1" s="539"/>
      <c r="N1" s="509"/>
    </row>
    <row r="2" spans="1:15">
      <c r="A2" s="227"/>
      <c r="B2" s="228"/>
      <c r="C2" s="178"/>
      <c r="D2" s="229"/>
      <c r="E2" s="229"/>
      <c r="F2" s="89"/>
      <c r="G2" s="139"/>
      <c r="H2" s="230"/>
      <c r="I2" s="231"/>
      <c r="J2" s="232"/>
      <c r="K2" s="232"/>
      <c r="L2" s="232"/>
      <c r="M2" s="233"/>
      <c r="N2" s="70"/>
      <c r="O2" s="73"/>
    </row>
    <row r="3" spans="1:15" s="61" customFormat="1" ht="24" customHeight="1">
      <c r="A3" s="329"/>
      <c r="B3" s="263" t="s">
        <v>497</v>
      </c>
      <c r="C3" s="361"/>
      <c r="D3" s="362"/>
      <c r="E3" s="362"/>
      <c r="F3" s="361"/>
      <c r="G3" s="363"/>
      <c r="H3" s="361"/>
      <c r="I3" s="364"/>
      <c r="J3" s="143"/>
      <c r="K3" s="143"/>
      <c r="L3" s="143"/>
      <c r="M3" s="144"/>
      <c r="N3" s="144"/>
    </row>
    <row r="4" spans="1:15">
      <c r="A4" s="332"/>
      <c r="B4" s="64" t="s">
        <v>1</v>
      </c>
      <c r="C4" s="65" t="s">
        <v>2</v>
      </c>
      <c r="D4" s="66" t="s">
        <v>102</v>
      </c>
      <c r="E4" s="66" t="s">
        <v>5</v>
      </c>
      <c r="F4" s="83" t="s">
        <v>310</v>
      </c>
      <c r="G4" s="84" t="s">
        <v>6</v>
      </c>
      <c r="H4" s="68" t="s">
        <v>312</v>
      </c>
      <c r="I4" s="168" t="s">
        <v>341</v>
      </c>
      <c r="J4" s="69" t="s">
        <v>350</v>
      </c>
      <c r="K4" s="69" t="s">
        <v>314</v>
      </c>
      <c r="L4" s="69" t="s">
        <v>315</v>
      </c>
      <c r="M4" s="69" t="s">
        <v>332</v>
      </c>
      <c r="N4" s="69" t="s">
        <v>317</v>
      </c>
    </row>
    <row r="5" spans="1:15" ht="13.5" customHeight="1">
      <c r="A5" s="332"/>
      <c r="B5" s="21">
        <v>5906564002342</v>
      </c>
      <c r="C5" s="9" t="s">
        <v>493</v>
      </c>
      <c r="D5" s="194">
        <v>199</v>
      </c>
      <c r="E5" s="147">
        <f>VLOOKUP(C5,Całość!B:G,4,0)</f>
        <v>5048.78</v>
      </c>
      <c r="F5" s="148">
        <v>23</v>
      </c>
      <c r="G5" s="149">
        <f t="shared" ref="G5:G6" si="0">E5*1.23</f>
        <v>6209.9993999999997</v>
      </c>
      <c r="H5" s="72" t="s">
        <v>339</v>
      </c>
      <c r="I5" s="171">
        <v>59</v>
      </c>
      <c r="J5" s="69">
        <v>1740</v>
      </c>
      <c r="K5" s="69">
        <v>700</v>
      </c>
      <c r="L5" s="69">
        <v>690</v>
      </c>
      <c r="M5" s="69">
        <v>117</v>
      </c>
      <c r="N5" s="70">
        <f t="shared" ref="N5:N6" si="1">J5*K5*L5/1000000000</f>
        <v>0.84041999999999994</v>
      </c>
    </row>
    <row r="6" spans="1:15" ht="13.5" customHeight="1">
      <c r="A6" s="332"/>
      <c r="B6" s="21">
        <v>5906564002359</v>
      </c>
      <c r="C6" s="9" t="s">
        <v>492</v>
      </c>
      <c r="D6" s="194">
        <v>295</v>
      </c>
      <c r="E6" s="147">
        <f>VLOOKUP(C6,Całość!B:G,4,0)</f>
        <v>6028.46</v>
      </c>
      <c r="F6" s="148">
        <v>23</v>
      </c>
      <c r="G6" s="149">
        <f t="shared" si="0"/>
        <v>7415.0057999999999</v>
      </c>
      <c r="H6" s="72" t="s">
        <v>338</v>
      </c>
      <c r="I6" s="171">
        <v>96</v>
      </c>
      <c r="J6" s="69">
        <v>1760</v>
      </c>
      <c r="K6" s="69">
        <v>800</v>
      </c>
      <c r="L6" s="69">
        <v>750</v>
      </c>
      <c r="M6" s="69">
        <v>133</v>
      </c>
      <c r="N6" s="70">
        <f t="shared" si="1"/>
        <v>1.056</v>
      </c>
    </row>
    <row r="7" spans="1:15" s="235" customFormat="1" ht="13.5" customHeight="1">
      <c r="A7" s="333"/>
      <c r="B7" s="365">
        <v>5906564192401</v>
      </c>
      <c r="C7" s="366" t="s">
        <v>148</v>
      </c>
      <c r="D7" s="367">
        <v>275</v>
      </c>
      <c r="E7" s="147">
        <f>VLOOKUP(C7,Całość!B:G,4,0)</f>
        <v>7749.59</v>
      </c>
      <c r="F7" s="148">
        <v>23</v>
      </c>
      <c r="G7" s="149">
        <f>E7*1.23</f>
        <v>9531.9956999999995</v>
      </c>
      <c r="H7" s="72" t="s">
        <v>338</v>
      </c>
      <c r="I7" s="171">
        <v>96</v>
      </c>
      <c r="J7" s="69">
        <v>1760</v>
      </c>
      <c r="K7" s="69">
        <v>800</v>
      </c>
      <c r="L7" s="69">
        <v>750</v>
      </c>
      <c r="M7" s="514">
        <v>165</v>
      </c>
      <c r="N7" s="70">
        <f>J7*K7*L7/1000000000</f>
        <v>1.056</v>
      </c>
    </row>
    <row r="8" spans="1:15" s="210" customFormat="1">
      <c r="A8" s="208"/>
      <c r="B8" s="209"/>
      <c r="C8" s="175"/>
      <c r="D8" s="195"/>
      <c r="E8" s="195"/>
      <c r="F8" s="47"/>
      <c r="G8" s="101"/>
      <c r="H8" s="151"/>
      <c r="I8" s="196"/>
      <c r="J8" s="46"/>
      <c r="K8" s="46"/>
      <c r="L8" s="46"/>
      <c r="M8" s="76"/>
      <c r="N8" s="70"/>
      <c r="O8" s="73"/>
    </row>
    <row r="9" spans="1:15" s="61" customFormat="1" ht="15.75">
      <c r="A9" s="53"/>
      <c r="B9" s="54" t="s">
        <v>361</v>
      </c>
      <c r="C9" s="162"/>
      <c r="D9" s="163"/>
      <c r="E9" s="163"/>
      <c r="F9" s="162"/>
      <c r="G9" s="164"/>
      <c r="H9" s="162"/>
      <c r="I9" s="198"/>
      <c r="J9" s="57"/>
      <c r="K9" s="57"/>
      <c r="L9" s="57"/>
      <c r="M9" s="81"/>
      <c r="N9" s="81"/>
      <c r="O9" s="82"/>
    </row>
    <row r="10" spans="1:15">
      <c r="A10" s="63"/>
      <c r="B10" s="64" t="s">
        <v>1</v>
      </c>
      <c r="C10" s="65" t="s">
        <v>2</v>
      </c>
      <c r="D10" s="66" t="s">
        <v>102</v>
      </c>
      <c r="E10" s="66" t="s">
        <v>5</v>
      </c>
      <c r="F10" s="83" t="s">
        <v>310</v>
      </c>
      <c r="G10" s="84" t="s">
        <v>6</v>
      </c>
      <c r="H10" s="68" t="s">
        <v>312</v>
      </c>
      <c r="I10" s="168" t="s">
        <v>341</v>
      </c>
      <c r="J10" s="69" t="s">
        <v>350</v>
      </c>
      <c r="K10" s="69" t="s">
        <v>314</v>
      </c>
      <c r="L10" s="69" t="s">
        <v>315</v>
      </c>
      <c r="M10" s="69" t="s">
        <v>332</v>
      </c>
      <c r="N10" s="69" t="s">
        <v>317</v>
      </c>
    </row>
    <row r="11" spans="1:15">
      <c r="A11" s="63"/>
      <c r="B11" s="371" t="s">
        <v>362</v>
      </c>
      <c r="C11" s="170" t="s">
        <v>122</v>
      </c>
      <c r="D11" s="194">
        <v>105</v>
      </c>
      <c r="E11" s="147">
        <f>VLOOKUP(C11,Całość!B:G,4,0)</f>
        <v>2386.1799999999998</v>
      </c>
      <c r="F11" s="83">
        <v>23</v>
      </c>
      <c r="G11" s="80">
        <f t="shared" ref="G11:G18" si="2">E11*1.23</f>
        <v>2935.0013999999996</v>
      </c>
      <c r="H11" s="72" t="s">
        <v>339</v>
      </c>
      <c r="I11" s="171">
        <v>39</v>
      </c>
      <c r="J11" s="69">
        <v>1580</v>
      </c>
      <c r="K11" s="69">
        <v>680</v>
      </c>
      <c r="L11" s="69">
        <v>600</v>
      </c>
      <c r="M11" s="69">
        <v>56</v>
      </c>
      <c r="N11" s="70">
        <f t="shared" ref="N11:N18" si="3">J11*K11*L11/1000000000</f>
        <v>0.64463999999999999</v>
      </c>
      <c r="O11" s="73"/>
    </row>
    <row r="12" spans="1:15" s="235" customFormat="1">
      <c r="A12" s="63"/>
      <c r="B12" s="371" t="s">
        <v>363</v>
      </c>
      <c r="C12" s="170" t="s">
        <v>124</v>
      </c>
      <c r="D12" s="194">
        <v>124</v>
      </c>
      <c r="E12" s="147">
        <f>VLOOKUP(C12,Całość!B:G,4,0)</f>
        <v>2540.65</v>
      </c>
      <c r="F12" s="83">
        <v>23</v>
      </c>
      <c r="G12" s="80">
        <f t="shared" si="2"/>
        <v>3124.9994999999999</v>
      </c>
      <c r="H12" s="72" t="s">
        <v>339</v>
      </c>
      <c r="I12" s="171">
        <v>43</v>
      </c>
      <c r="J12" s="69">
        <v>1580</v>
      </c>
      <c r="K12" s="69">
        <v>680</v>
      </c>
      <c r="L12" s="69">
        <v>600</v>
      </c>
      <c r="M12" s="514">
        <v>67</v>
      </c>
      <c r="N12" s="70">
        <f t="shared" si="3"/>
        <v>0.64463999999999999</v>
      </c>
      <c r="O12" s="73"/>
    </row>
    <row r="13" spans="1:15" s="235" customFormat="1">
      <c r="A13" s="63"/>
      <c r="B13" s="371" t="s">
        <v>364</v>
      </c>
      <c r="C13" s="170" t="s">
        <v>126</v>
      </c>
      <c r="D13" s="194">
        <v>134</v>
      </c>
      <c r="E13" s="147">
        <f>VLOOKUP(C13,Całość!B:G,4,0)</f>
        <v>2694.31</v>
      </c>
      <c r="F13" s="83">
        <v>23</v>
      </c>
      <c r="G13" s="80">
        <f t="shared" si="2"/>
        <v>3314.0012999999999</v>
      </c>
      <c r="H13" s="72" t="s">
        <v>339</v>
      </c>
      <c r="I13" s="171">
        <v>47</v>
      </c>
      <c r="J13" s="69">
        <v>1580</v>
      </c>
      <c r="K13" s="69">
        <v>680</v>
      </c>
      <c r="L13" s="69">
        <v>600</v>
      </c>
      <c r="M13" s="514">
        <v>70</v>
      </c>
      <c r="N13" s="70">
        <f t="shared" si="3"/>
        <v>0.64463999999999999</v>
      </c>
      <c r="O13" s="73"/>
    </row>
    <row r="14" spans="1:15">
      <c r="A14" s="63"/>
      <c r="B14" s="371" t="s">
        <v>365</v>
      </c>
      <c r="C14" s="170" t="s">
        <v>128</v>
      </c>
      <c r="D14" s="194">
        <v>204</v>
      </c>
      <c r="E14" s="147">
        <f>VLOOKUP(C14,Całość!B:G,4,0)</f>
        <v>3609.76</v>
      </c>
      <c r="F14" s="83">
        <v>23</v>
      </c>
      <c r="G14" s="80">
        <f t="shared" si="2"/>
        <v>4440.0048000000006</v>
      </c>
      <c r="H14" s="213" t="s">
        <v>339</v>
      </c>
      <c r="I14" s="221">
        <v>59</v>
      </c>
      <c r="J14" s="69">
        <v>1740</v>
      </c>
      <c r="K14" s="69">
        <v>700</v>
      </c>
      <c r="L14" s="69">
        <v>690</v>
      </c>
      <c r="M14" s="69">
        <v>97</v>
      </c>
      <c r="N14" s="70">
        <f t="shared" si="3"/>
        <v>0.84041999999999994</v>
      </c>
      <c r="O14" s="73"/>
    </row>
    <row r="15" spans="1:15" s="235" customFormat="1">
      <c r="A15" s="63"/>
      <c r="B15" s="371" t="s">
        <v>366</v>
      </c>
      <c r="C15" s="170" t="s">
        <v>130</v>
      </c>
      <c r="D15" s="194">
        <v>250</v>
      </c>
      <c r="E15" s="147">
        <f>VLOOKUP(C15,Całość!B:G,4,0)</f>
        <v>4103.25</v>
      </c>
      <c r="F15" s="83">
        <v>23</v>
      </c>
      <c r="G15" s="80">
        <f t="shared" si="2"/>
        <v>5046.9974999999995</v>
      </c>
      <c r="H15" s="213" t="s">
        <v>338</v>
      </c>
      <c r="I15" s="221">
        <v>88</v>
      </c>
      <c r="J15" s="322">
        <v>1530</v>
      </c>
      <c r="K15" s="322">
        <v>800</v>
      </c>
      <c r="L15" s="322">
        <v>750</v>
      </c>
      <c r="M15" s="514">
        <v>102</v>
      </c>
      <c r="N15" s="70">
        <f t="shared" si="3"/>
        <v>0.91800000000000004</v>
      </c>
      <c r="O15" s="73"/>
    </row>
    <row r="16" spans="1:15" s="235" customFormat="1">
      <c r="A16" s="63"/>
      <c r="B16" s="372" t="s">
        <v>367</v>
      </c>
      <c r="C16" s="170" t="s">
        <v>132</v>
      </c>
      <c r="D16" s="194">
        <v>300</v>
      </c>
      <c r="E16" s="147">
        <f>VLOOKUP(C16,Całość!B:G,4,0)</f>
        <v>4576.42</v>
      </c>
      <c r="F16" s="83">
        <v>23</v>
      </c>
      <c r="G16" s="80">
        <f t="shared" si="2"/>
        <v>5628.9966000000004</v>
      </c>
      <c r="H16" s="72" t="s">
        <v>338</v>
      </c>
      <c r="I16" s="171">
        <v>94</v>
      </c>
      <c r="J16" s="322">
        <v>1760</v>
      </c>
      <c r="K16" s="322">
        <v>800</v>
      </c>
      <c r="L16" s="322">
        <v>750</v>
      </c>
      <c r="M16" s="514">
        <v>115</v>
      </c>
      <c r="N16" s="70">
        <f t="shared" si="3"/>
        <v>1.056</v>
      </c>
      <c r="O16" s="73"/>
    </row>
    <row r="17" spans="1:15" s="235" customFormat="1">
      <c r="A17" s="236"/>
      <c r="B17" s="373" t="s">
        <v>368</v>
      </c>
      <c r="C17" s="206" t="s">
        <v>134</v>
      </c>
      <c r="D17" s="194">
        <v>375</v>
      </c>
      <c r="E17" s="147" t="e">
        <f>VLOOKUP(C17,Całość!B:G,4,0)</f>
        <v>#N/A</v>
      </c>
      <c r="F17" s="83">
        <v>23</v>
      </c>
      <c r="G17" s="80" t="e">
        <f t="shared" si="2"/>
        <v>#N/A</v>
      </c>
      <c r="H17" s="72" t="s">
        <v>338</v>
      </c>
      <c r="I17" s="171">
        <v>101</v>
      </c>
      <c r="J17" s="69">
        <v>1800</v>
      </c>
      <c r="K17" s="69">
        <v>800</v>
      </c>
      <c r="L17" s="69">
        <v>800</v>
      </c>
      <c r="M17" s="514">
        <v>149</v>
      </c>
      <c r="N17" s="70">
        <f t="shared" si="3"/>
        <v>1.1519999999999999</v>
      </c>
      <c r="O17" s="73"/>
    </row>
    <row r="18" spans="1:15" s="235" customFormat="1">
      <c r="A18" s="236"/>
      <c r="B18" s="373" t="s">
        <v>369</v>
      </c>
      <c r="C18" s="206" t="s">
        <v>135</v>
      </c>
      <c r="D18" s="194">
        <v>465</v>
      </c>
      <c r="E18" s="147">
        <f>VLOOKUP(C18,Całość!B:G,4,0)</f>
        <v>7055.29</v>
      </c>
      <c r="F18" s="83">
        <v>23</v>
      </c>
      <c r="G18" s="80">
        <f t="shared" si="2"/>
        <v>8678.0066999999999</v>
      </c>
      <c r="H18" s="72" t="s">
        <v>338</v>
      </c>
      <c r="I18" s="171">
        <v>82</v>
      </c>
      <c r="J18" s="69">
        <v>1950</v>
      </c>
      <c r="K18" s="69">
        <v>900</v>
      </c>
      <c r="L18" s="69">
        <v>900</v>
      </c>
      <c r="M18" s="514">
        <v>180</v>
      </c>
      <c r="N18" s="70">
        <f t="shared" si="3"/>
        <v>1.5794999999999999</v>
      </c>
      <c r="O18" s="73"/>
    </row>
    <row r="19" spans="1:15">
      <c r="A19" s="374"/>
      <c r="B19" s="375">
        <v>5906564191480</v>
      </c>
      <c r="C19" s="219" t="s">
        <v>137</v>
      </c>
      <c r="D19" s="220">
        <v>939</v>
      </c>
      <c r="E19" s="147" t="e">
        <f>VLOOKUP(C19,Całość!B:G,4,0)</f>
        <v>#N/A</v>
      </c>
      <c r="F19" s="69">
        <v>23</v>
      </c>
      <c r="G19" s="12" t="e">
        <f>E19*1.23</f>
        <v>#N/A</v>
      </c>
      <c r="H19" s="72" t="s">
        <v>338</v>
      </c>
      <c r="I19" s="221">
        <v>143</v>
      </c>
      <c r="J19" s="69">
        <v>2200</v>
      </c>
      <c r="K19" s="69">
        <v>1200</v>
      </c>
      <c r="L19" s="69">
        <v>1000</v>
      </c>
      <c r="M19" s="69">
        <v>258</v>
      </c>
      <c r="N19" s="70">
        <f>J19*K19*L19/1000000000</f>
        <v>2.64</v>
      </c>
      <c r="O19" s="73"/>
    </row>
    <row r="20" spans="1:15">
      <c r="A20" s="248"/>
      <c r="C20" s="116"/>
      <c r="G20" s="181"/>
      <c r="H20" s="108"/>
      <c r="I20" s="187"/>
      <c r="J20" s="49"/>
      <c r="K20" s="49"/>
      <c r="L20" s="49"/>
      <c r="M20" s="377"/>
      <c r="N20" s="548"/>
      <c r="O20" s="73"/>
    </row>
    <row r="21" spans="1:15" s="1" customFormat="1" ht="20.25" customHeight="1">
      <c r="A21" s="204"/>
      <c r="B21" s="384" t="s">
        <v>351</v>
      </c>
      <c r="C21" s="385"/>
      <c r="D21" s="385"/>
      <c r="E21" s="385"/>
      <c r="F21" s="385"/>
      <c r="G21" s="386"/>
      <c r="H21" s="385"/>
      <c r="I21" s="385"/>
      <c r="J21" s="540"/>
      <c r="K21" s="540"/>
      <c r="L21" s="540"/>
      <c r="M21" s="541"/>
      <c r="N21" s="541"/>
      <c r="O21" s="82"/>
    </row>
    <row r="22" spans="1:15" s="14" customFormat="1" ht="25.5" customHeight="1">
      <c r="A22" s="369"/>
      <c r="B22" s="8" t="s">
        <v>1</v>
      </c>
      <c r="C22" s="211" t="s">
        <v>2</v>
      </c>
      <c r="D22" s="66" t="s">
        <v>102</v>
      </c>
      <c r="E22" s="66" t="s">
        <v>5</v>
      </c>
      <c r="F22" s="83" t="s">
        <v>310</v>
      </c>
      <c r="G22" s="84" t="s">
        <v>6</v>
      </c>
      <c r="H22" s="68" t="s">
        <v>312</v>
      </c>
      <c r="I22" s="168" t="s">
        <v>341</v>
      </c>
      <c r="J22" s="514" t="s">
        <v>350</v>
      </c>
      <c r="K22" s="514" t="s">
        <v>314</v>
      </c>
      <c r="L22" s="514" t="s">
        <v>315</v>
      </c>
      <c r="M22" s="514" t="s">
        <v>332</v>
      </c>
      <c r="N22" s="70" t="s">
        <v>317</v>
      </c>
      <c r="O22" s="74"/>
    </row>
    <row r="23" spans="1:15" s="50" customFormat="1" ht="13.5" customHeight="1">
      <c r="A23" s="205"/>
      <c r="B23" s="24">
        <v>5906564134500</v>
      </c>
      <c r="C23" s="206" t="s">
        <v>103</v>
      </c>
      <c r="D23" s="194">
        <v>97</v>
      </c>
      <c r="E23" s="147">
        <f>VLOOKUP(C23,Całość!B:G,4,0)</f>
        <v>2933.33</v>
      </c>
      <c r="F23" s="83">
        <v>23</v>
      </c>
      <c r="G23" s="80">
        <f t="shared" ref="G23:G25" si="4">E23*1.23</f>
        <v>3607.9958999999999</v>
      </c>
      <c r="H23" s="72" t="s">
        <v>319</v>
      </c>
      <c r="I23" s="171">
        <v>33.299999999999997</v>
      </c>
      <c r="J23" s="542">
        <v>1100</v>
      </c>
      <c r="K23" s="542">
        <v>700</v>
      </c>
      <c r="L23" s="542">
        <v>690</v>
      </c>
      <c r="M23" s="69">
        <v>70</v>
      </c>
      <c r="N23" s="70">
        <f t="shared" ref="N23:N25" si="5">J23*K23*L23/1000000000</f>
        <v>0.53129999999999999</v>
      </c>
      <c r="O23" s="73"/>
    </row>
    <row r="24" spans="1:15" s="50" customFormat="1" ht="15" customHeight="1">
      <c r="A24" s="205"/>
      <c r="B24" s="24">
        <v>5906564132797</v>
      </c>
      <c r="C24" s="206" t="s">
        <v>105</v>
      </c>
      <c r="D24" s="194">
        <v>111</v>
      </c>
      <c r="E24" s="147">
        <f>VLOOKUP(C24,Całość!B:G,4,0)</f>
        <v>3197.56</v>
      </c>
      <c r="F24" s="83">
        <v>23</v>
      </c>
      <c r="G24" s="80">
        <f t="shared" si="4"/>
        <v>3932.9987999999998</v>
      </c>
      <c r="H24" s="72" t="s">
        <v>319</v>
      </c>
      <c r="I24" s="171">
        <v>36</v>
      </c>
      <c r="J24" s="69">
        <v>1200</v>
      </c>
      <c r="K24" s="69">
        <v>700</v>
      </c>
      <c r="L24" s="69">
        <v>690</v>
      </c>
      <c r="M24" s="69">
        <v>80</v>
      </c>
      <c r="N24" s="70">
        <f t="shared" si="5"/>
        <v>0.5796</v>
      </c>
      <c r="O24" s="73"/>
    </row>
    <row r="25" spans="1:15" s="50" customFormat="1" ht="15" customHeight="1">
      <c r="A25" s="207"/>
      <c r="B25" s="24">
        <v>5906564132810</v>
      </c>
      <c r="C25" s="206" t="s">
        <v>107</v>
      </c>
      <c r="D25" s="194">
        <v>138</v>
      </c>
      <c r="E25" s="147">
        <f>VLOOKUP(C25,Całość!B:G,4,0)</f>
        <v>3398.37</v>
      </c>
      <c r="F25" s="83">
        <v>23</v>
      </c>
      <c r="G25" s="80">
        <f t="shared" si="4"/>
        <v>4179.9951000000001</v>
      </c>
      <c r="H25" s="72" t="s">
        <v>319</v>
      </c>
      <c r="I25" s="171">
        <v>38</v>
      </c>
      <c r="J25" s="69">
        <v>1300</v>
      </c>
      <c r="K25" s="69">
        <v>700</v>
      </c>
      <c r="L25" s="69">
        <v>690</v>
      </c>
      <c r="M25" s="69">
        <v>87</v>
      </c>
      <c r="N25" s="70">
        <f t="shared" si="5"/>
        <v>0.62790000000000001</v>
      </c>
      <c r="O25" s="73"/>
    </row>
    <row r="26" spans="1:15">
      <c r="A26" s="150"/>
      <c r="B26" s="119"/>
      <c r="C26" s="224"/>
      <c r="D26" s="121"/>
      <c r="E26" s="121"/>
      <c r="F26" s="122"/>
      <c r="G26" s="123"/>
      <c r="H26" s="151"/>
      <c r="I26" s="196"/>
      <c r="J26" s="121"/>
      <c r="K26" s="121"/>
      <c r="L26" s="121"/>
      <c r="M26" s="225"/>
      <c r="N26" s="543"/>
      <c r="O26" s="73"/>
    </row>
    <row r="27" spans="1:15" s="61" customFormat="1" ht="21.75" customHeight="1">
      <c r="A27" s="204"/>
      <c r="B27" s="92" t="s">
        <v>359</v>
      </c>
      <c r="C27" s="215"/>
      <c r="D27" s="215"/>
      <c r="E27" s="215"/>
      <c r="F27" s="215"/>
      <c r="G27" s="216"/>
      <c r="H27" s="215"/>
      <c r="I27" s="215"/>
      <c r="J27" s="544"/>
      <c r="K27" s="544"/>
      <c r="L27" s="544"/>
      <c r="M27" s="545"/>
      <c r="N27" s="545"/>
      <c r="O27" s="82"/>
    </row>
    <row r="28" spans="1:15">
      <c r="A28" s="235"/>
      <c r="B28" s="8" t="s">
        <v>1</v>
      </c>
      <c r="C28" s="65" t="s">
        <v>2</v>
      </c>
      <c r="D28" s="13" t="s">
        <v>360</v>
      </c>
      <c r="E28" s="66" t="s">
        <v>5</v>
      </c>
      <c r="F28" s="69" t="s">
        <v>310</v>
      </c>
      <c r="G28" s="13" t="s">
        <v>6</v>
      </c>
      <c r="H28" s="68" t="s">
        <v>312</v>
      </c>
      <c r="I28" s="168" t="s">
        <v>341</v>
      </c>
      <c r="J28" s="69" t="s">
        <v>350</v>
      </c>
      <c r="K28" s="69" t="s">
        <v>314</v>
      </c>
      <c r="L28" s="69" t="s">
        <v>315</v>
      </c>
      <c r="M28" s="69" t="s">
        <v>332</v>
      </c>
      <c r="N28" s="70" t="s">
        <v>317</v>
      </c>
    </row>
    <row r="29" spans="1:15">
      <c r="A29" s="370"/>
      <c r="B29" s="168">
        <v>5906564191985</v>
      </c>
      <c r="C29" s="219" t="s">
        <v>120</v>
      </c>
      <c r="D29" s="220" t="s">
        <v>121</v>
      </c>
      <c r="E29" s="147" t="e">
        <f>VLOOKUP(C29,Całość!B:G,4,0)</f>
        <v>#N/A</v>
      </c>
      <c r="F29" s="69">
        <v>23</v>
      </c>
      <c r="G29" s="12" t="e">
        <f>E29*1.23</f>
        <v>#N/A</v>
      </c>
      <c r="H29" s="72" t="s">
        <v>338</v>
      </c>
      <c r="I29" s="171">
        <v>76</v>
      </c>
      <c r="J29" s="69">
        <v>1740</v>
      </c>
      <c r="K29" s="69">
        <v>700</v>
      </c>
      <c r="L29" s="69">
        <v>690</v>
      </c>
      <c r="M29" s="69">
        <v>102</v>
      </c>
      <c r="N29" s="70">
        <f>J29*K29*L29/1000000000</f>
        <v>0.84041999999999994</v>
      </c>
      <c r="O29" s="73"/>
    </row>
    <row r="30" spans="1:15" s="210" customFormat="1">
      <c r="A30" s="227"/>
      <c r="B30" s="209"/>
      <c r="C30" s="175"/>
      <c r="D30" s="195"/>
      <c r="E30" s="195"/>
      <c r="F30" s="47"/>
      <c r="G30" s="101"/>
      <c r="H30" s="151"/>
      <c r="I30" s="196"/>
      <c r="J30" s="46"/>
      <c r="K30" s="46"/>
      <c r="L30" s="46"/>
      <c r="M30" s="76"/>
      <c r="N30" s="70"/>
      <c r="O30" s="73"/>
    </row>
    <row r="31" spans="1:15" s="237" customFormat="1" ht="15.75">
      <c r="A31" s="378"/>
      <c r="B31" s="263" t="s">
        <v>370</v>
      </c>
      <c r="C31" s="379"/>
      <c r="D31" s="379"/>
      <c r="E31" s="379"/>
      <c r="F31" s="379"/>
      <c r="G31" s="380"/>
      <c r="H31" s="379"/>
      <c r="I31" s="379"/>
      <c r="J31" s="546"/>
      <c r="K31" s="546"/>
      <c r="L31" s="546"/>
      <c r="M31" s="547"/>
      <c r="N31" s="547"/>
      <c r="O31" s="82"/>
    </row>
    <row r="32" spans="1:15" s="235" customFormat="1">
      <c r="A32" s="381"/>
      <c r="B32" s="64" t="s">
        <v>1</v>
      </c>
      <c r="C32" s="65" t="s">
        <v>2</v>
      </c>
      <c r="D32" s="66" t="s">
        <v>102</v>
      </c>
      <c r="E32" s="66" t="s">
        <v>5</v>
      </c>
      <c r="F32" s="83" t="s">
        <v>310</v>
      </c>
      <c r="G32" s="84" t="s">
        <v>6</v>
      </c>
      <c r="H32" s="68" t="s">
        <v>312</v>
      </c>
      <c r="I32" s="168" t="s">
        <v>341</v>
      </c>
      <c r="J32" s="322" t="s">
        <v>350</v>
      </c>
      <c r="K32" s="322" t="s">
        <v>314</v>
      </c>
      <c r="L32" s="322" t="s">
        <v>315</v>
      </c>
      <c r="M32" s="322" t="s">
        <v>332</v>
      </c>
      <c r="N32" s="70" t="s">
        <v>317</v>
      </c>
      <c r="O32" s="74"/>
    </row>
    <row r="33" spans="1:15">
      <c r="A33" s="381"/>
      <c r="B33" s="239" t="s">
        <v>371</v>
      </c>
      <c r="C33" s="170" t="s">
        <v>138</v>
      </c>
      <c r="D33" s="194">
        <v>204</v>
      </c>
      <c r="E33" s="147">
        <f>VLOOKUP(C33,Całość!B:G,4,0)</f>
        <v>4968.29</v>
      </c>
      <c r="F33" s="83">
        <v>23</v>
      </c>
      <c r="G33" s="80">
        <f t="shared" ref="G33:G38" si="6">E33*1.23</f>
        <v>6110.9966999999997</v>
      </c>
      <c r="H33" s="72" t="s">
        <v>339</v>
      </c>
      <c r="I33" s="171">
        <v>59</v>
      </c>
      <c r="J33" s="69">
        <v>1740</v>
      </c>
      <c r="K33" s="69">
        <v>700</v>
      </c>
      <c r="L33" s="69">
        <v>690</v>
      </c>
      <c r="M33" s="69">
        <v>112</v>
      </c>
      <c r="N33" s="70">
        <f t="shared" ref="N33:N38" si="7">J33*K33*L33/1000000000</f>
        <v>0.84041999999999994</v>
      </c>
      <c r="O33" s="73"/>
    </row>
    <row r="34" spans="1:15">
      <c r="A34" s="381"/>
      <c r="B34" s="239" t="s">
        <v>372</v>
      </c>
      <c r="C34" s="170" t="s">
        <v>140</v>
      </c>
      <c r="D34" s="194">
        <v>246</v>
      </c>
      <c r="E34" s="147">
        <f>VLOOKUP(C34,Całość!B:G,4,0)</f>
        <v>5219.51</v>
      </c>
      <c r="F34" s="83">
        <v>23</v>
      </c>
      <c r="G34" s="80">
        <f t="shared" si="6"/>
        <v>6419.9973</v>
      </c>
      <c r="H34" s="72" t="s">
        <v>338</v>
      </c>
      <c r="I34" s="171">
        <v>90</v>
      </c>
      <c r="J34" s="69">
        <v>1530</v>
      </c>
      <c r="K34" s="69">
        <v>800</v>
      </c>
      <c r="L34" s="69">
        <v>750</v>
      </c>
      <c r="M34" s="69">
        <v>114</v>
      </c>
      <c r="N34" s="70">
        <f t="shared" si="7"/>
        <v>0.91800000000000004</v>
      </c>
      <c r="O34" s="73"/>
    </row>
    <row r="35" spans="1:15" s="50" customFormat="1">
      <c r="A35" s="381"/>
      <c r="B35" s="239" t="s">
        <v>373</v>
      </c>
      <c r="C35" s="170" t="s">
        <v>142</v>
      </c>
      <c r="D35" s="194">
        <v>296</v>
      </c>
      <c r="E35" s="147">
        <f>VLOOKUP(C35,Całość!B:G,4,0)</f>
        <v>5513.82</v>
      </c>
      <c r="F35" s="83">
        <v>23</v>
      </c>
      <c r="G35" s="80">
        <f t="shared" si="6"/>
        <v>6781.9985999999999</v>
      </c>
      <c r="H35" s="72" t="s">
        <v>338</v>
      </c>
      <c r="I35" s="171">
        <v>96</v>
      </c>
      <c r="J35" s="69">
        <v>1760</v>
      </c>
      <c r="K35" s="69">
        <v>800</v>
      </c>
      <c r="L35" s="69">
        <v>750</v>
      </c>
      <c r="M35" s="69">
        <v>130</v>
      </c>
      <c r="N35" s="70">
        <f t="shared" si="7"/>
        <v>1.056</v>
      </c>
      <c r="O35" s="73"/>
    </row>
    <row r="36" spans="1:15">
      <c r="A36" s="381"/>
      <c r="B36" s="240" t="s">
        <v>374</v>
      </c>
      <c r="C36" s="170" t="s">
        <v>144</v>
      </c>
      <c r="D36" s="194">
        <v>366</v>
      </c>
      <c r="E36" s="147" t="e">
        <f>VLOOKUP(C36,Całość!B:G,4,0)</f>
        <v>#N/A</v>
      </c>
      <c r="F36" s="83">
        <v>23</v>
      </c>
      <c r="G36" s="80" t="e">
        <f t="shared" si="6"/>
        <v>#N/A</v>
      </c>
      <c r="H36" s="72" t="s">
        <v>338</v>
      </c>
      <c r="I36" s="171">
        <v>98</v>
      </c>
      <c r="J36" s="220">
        <v>1800</v>
      </c>
      <c r="K36" s="69">
        <v>800</v>
      </c>
      <c r="L36" s="69">
        <v>800</v>
      </c>
      <c r="M36" s="69">
        <v>167</v>
      </c>
      <c r="N36" s="70">
        <f t="shared" si="7"/>
        <v>1.1519999999999999</v>
      </c>
      <c r="O36" s="73"/>
    </row>
    <row r="37" spans="1:15">
      <c r="A37" s="381"/>
      <c r="B37" s="240" t="s">
        <v>375</v>
      </c>
      <c r="C37" s="170" t="s">
        <v>145</v>
      </c>
      <c r="D37" s="194">
        <v>455</v>
      </c>
      <c r="E37" s="147">
        <f>VLOOKUP(C37,Całość!B:G,4,0)</f>
        <v>8360.98</v>
      </c>
      <c r="F37" s="83">
        <v>23</v>
      </c>
      <c r="G37" s="80">
        <f t="shared" si="6"/>
        <v>10284.0054</v>
      </c>
      <c r="H37" s="72" t="s">
        <v>338</v>
      </c>
      <c r="I37" s="171">
        <v>84</v>
      </c>
      <c r="J37" s="220">
        <v>1950</v>
      </c>
      <c r="K37" s="69">
        <v>900</v>
      </c>
      <c r="L37" s="69">
        <v>900</v>
      </c>
      <c r="M37" s="69">
        <v>197</v>
      </c>
      <c r="N37" s="70">
        <f t="shared" si="7"/>
        <v>1.5794999999999999</v>
      </c>
      <c r="O37" s="73"/>
    </row>
    <row r="38" spans="1:15">
      <c r="A38" s="382"/>
      <c r="B38" s="383" t="s">
        <v>376</v>
      </c>
      <c r="C38" s="366" t="s">
        <v>147</v>
      </c>
      <c r="D38" s="367">
        <v>932</v>
      </c>
      <c r="E38" s="147" t="e">
        <f>VLOOKUP(C38,Całość!B:G,4,0)</f>
        <v>#N/A</v>
      </c>
      <c r="F38" s="148">
        <v>23</v>
      </c>
      <c r="G38" s="149" t="e">
        <f t="shared" si="6"/>
        <v>#N/A</v>
      </c>
      <c r="H38" s="72" t="s">
        <v>338</v>
      </c>
      <c r="I38" s="171">
        <v>143</v>
      </c>
      <c r="J38" s="220">
        <v>2200</v>
      </c>
      <c r="K38" s="69">
        <v>1200</v>
      </c>
      <c r="L38" s="69">
        <v>1000</v>
      </c>
      <c r="M38" s="69">
        <v>304</v>
      </c>
      <c r="N38" s="70">
        <f t="shared" si="7"/>
        <v>2.64</v>
      </c>
      <c r="O38" s="73"/>
    </row>
    <row r="39" spans="1:15" s="50" customFormat="1" ht="13.5" customHeight="1">
      <c r="A39" s="205"/>
      <c r="B39" s="212"/>
      <c r="C39" s="116"/>
      <c r="D39" s="202"/>
      <c r="E39" s="49"/>
      <c r="F39" s="52"/>
      <c r="G39" s="181"/>
      <c r="H39" s="213"/>
      <c r="I39" s="214"/>
      <c r="J39" s="530"/>
      <c r="K39" s="530"/>
      <c r="L39" s="530"/>
      <c r="M39" s="531"/>
      <c r="N39" s="489"/>
    </row>
    <row r="40" spans="1:15" s="61" customFormat="1" ht="15.75">
      <c r="A40" s="204"/>
      <c r="B40" s="92" t="s">
        <v>352</v>
      </c>
      <c r="C40" s="215"/>
      <c r="D40" s="215"/>
      <c r="E40" s="215"/>
      <c r="F40" s="215"/>
      <c r="G40" s="216"/>
      <c r="H40" s="215"/>
      <c r="I40" s="215"/>
      <c r="J40" s="544"/>
      <c r="K40" s="544"/>
      <c r="L40" s="544"/>
      <c r="M40" s="545"/>
      <c r="N40" s="545"/>
    </row>
    <row r="41" spans="1:15">
      <c r="A41" s="217"/>
      <c r="B41" s="8" t="s">
        <v>1</v>
      </c>
      <c r="C41" s="65" t="s">
        <v>2</v>
      </c>
      <c r="D41" s="13" t="s">
        <v>102</v>
      </c>
      <c r="E41" s="66" t="s">
        <v>5</v>
      </c>
      <c r="F41" s="69" t="s">
        <v>310</v>
      </c>
      <c r="G41" s="13" t="s">
        <v>6</v>
      </c>
      <c r="H41" s="68" t="s">
        <v>312</v>
      </c>
      <c r="I41" s="168" t="s">
        <v>341</v>
      </c>
      <c r="J41" s="69" t="s">
        <v>350</v>
      </c>
      <c r="K41" s="69" t="s">
        <v>314</v>
      </c>
      <c r="L41" s="69" t="s">
        <v>315</v>
      </c>
      <c r="M41" s="69" t="s">
        <v>332</v>
      </c>
      <c r="N41" s="70" t="s">
        <v>317</v>
      </c>
    </row>
    <row r="42" spans="1:15">
      <c r="A42" s="217"/>
      <c r="B42" s="218" t="s">
        <v>353</v>
      </c>
      <c r="C42" s="219" t="s">
        <v>109</v>
      </c>
      <c r="D42" s="220">
        <v>140</v>
      </c>
      <c r="E42" s="147">
        <f>VLOOKUP(C42,Całość!B:G,4,0)</f>
        <v>2231.71</v>
      </c>
      <c r="F42" s="69">
        <v>23</v>
      </c>
      <c r="G42" s="12">
        <f t="shared" ref="G42:G45" si="8">E42*1.23</f>
        <v>2745.0032999999999</v>
      </c>
      <c r="H42" s="72" t="s">
        <v>338</v>
      </c>
      <c r="I42" s="171">
        <v>65</v>
      </c>
      <c r="J42" s="69">
        <v>1580</v>
      </c>
      <c r="K42" s="69">
        <v>680</v>
      </c>
      <c r="L42" s="69">
        <v>600</v>
      </c>
      <c r="M42" s="69">
        <v>55</v>
      </c>
      <c r="N42" s="70">
        <f t="shared" ref="N42:N47" si="9">J42*K42*L42/1000000000</f>
        <v>0.64463999999999999</v>
      </c>
    </row>
    <row r="43" spans="1:15">
      <c r="A43" s="217"/>
      <c r="B43" s="218" t="s">
        <v>354</v>
      </c>
      <c r="C43" s="219" t="s">
        <v>111</v>
      </c>
      <c r="D43" s="220">
        <v>210</v>
      </c>
      <c r="E43" s="147">
        <f>VLOOKUP(C43,Całość!B:G,4,0)</f>
        <v>3126.83</v>
      </c>
      <c r="F43" s="69">
        <v>23</v>
      </c>
      <c r="G43" s="12">
        <f t="shared" si="8"/>
        <v>3846.0009</v>
      </c>
      <c r="H43" s="72" t="s">
        <v>339</v>
      </c>
      <c r="I43" s="171">
        <v>59</v>
      </c>
      <c r="J43" s="69">
        <v>1740</v>
      </c>
      <c r="K43" s="69">
        <v>700</v>
      </c>
      <c r="L43" s="69">
        <v>690</v>
      </c>
      <c r="M43" s="69">
        <v>75</v>
      </c>
      <c r="N43" s="70">
        <f t="shared" si="9"/>
        <v>0.84041999999999994</v>
      </c>
    </row>
    <row r="44" spans="1:15">
      <c r="A44" s="217"/>
      <c r="B44" s="218" t="s">
        <v>355</v>
      </c>
      <c r="C44" s="219" t="s">
        <v>113</v>
      </c>
      <c r="D44" s="220">
        <v>255</v>
      </c>
      <c r="E44" s="147">
        <f>VLOOKUP(C44,Całość!B:G,4,0)</f>
        <v>3691.87</v>
      </c>
      <c r="F44" s="69">
        <v>23</v>
      </c>
      <c r="G44" s="12">
        <f t="shared" si="8"/>
        <v>4541.0001000000002</v>
      </c>
      <c r="H44" s="72" t="s">
        <v>338</v>
      </c>
      <c r="I44" s="171">
        <v>85</v>
      </c>
      <c r="J44" s="69">
        <v>1530</v>
      </c>
      <c r="K44" s="69">
        <v>800</v>
      </c>
      <c r="L44" s="69">
        <v>750</v>
      </c>
      <c r="M44" s="69">
        <v>77</v>
      </c>
      <c r="N44" s="70">
        <f t="shared" si="9"/>
        <v>0.91800000000000004</v>
      </c>
    </row>
    <row r="45" spans="1:15">
      <c r="A45" s="217"/>
      <c r="B45" s="218" t="s">
        <v>356</v>
      </c>
      <c r="C45" s="219" t="s">
        <v>115</v>
      </c>
      <c r="D45" s="220">
        <v>305</v>
      </c>
      <c r="E45" s="147">
        <f>VLOOKUP(C45,Całość!B:G,4,0)</f>
        <v>3928.46</v>
      </c>
      <c r="F45" s="69">
        <v>23</v>
      </c>
      <c r="G45" s="12">
        <f t="shared" si="8"/>
        <v>4832.0057999999999</v>
      </c>
      <c r="H45" s="213" t="s">
        <v>338</v>
      </c>
      <c r="I45" s="221">
        <v>92</v>
      </c>
      <c r="J45" s="69">
        <v>1760</v>
      </c>
      <c r="K45" s="69">
        <v>800</v>
      </c>
      <c r="L45" s="69">
        <v>750</v>
      </c>
      <c r="M45" s="69">
        <v>86</v>
      </c>
      <c r="N45" s="70">
        <f t="shared" si="9"/>
        <v>1.056</v>
      </c>
    </row>
    <row r="46" spans="1:15">
      <c r="A46" s="217"/>
      <c r="B46" s="222" t="s">
        <v>357</v>
      </c>
      <c r="C46" s="219" t="s">
        <v>117</v>
      </c>
      <c r="D46" s="220">
        <v>380</v>
      </c>
      <c r="E46" s="147" t="e">
        <f>VLOOKUP(C46,Całość!B:G,4,0)</f>
        <v>#N/A</v>
      </c>
      <c r="F46" s="69">
        <v>23</v>
      </c>
      <c r="G46" s="12" t="e">
        <f>E46*1.23</f>
        <v>#N/A</v>
      </c>
      <c r="H46" s="213" t="s">
        <v>338</v>
      </c>
      <c r="I46" s="221">
        <v>98</v>
      </c>
      <c r="J46" s="69">
        <v>1805</v>
      </c>
      <c r="K46" s="69">
        <v>800</v>
      </c>
      <c r="L46" s="69">
        <v>800</v>
      </c>
      <c r="M46" s="69">
        <v>116</v>
      </c>
      <c r="N46" s="70">
        <f t="shared" si="9"/>
        <v>1.1552</v>
      </c>
    </row>
    <row r="47" spans="1:15">
      <c r="A47" s="223"/>
      <c r="B47" s="222" t="s">
        <v>358</v>
      </c>
      <c r="C47" s="219" t="s">
        <v>118</v>
      </c>
      <c r="D47" s="220">
        <v>485</v>
      </c>
      <c r="E47" s="147">
        <f>VLOOKUP(C47,Całość!B:G,4,0)</f>
        <v>6592.68</v>
      </c>
      <c r="F47" s="69">
        <v>23</v>
      </c>
      <c r="G47" s="12">
        <f t="shared" ref="G47" si="10">E47*1.23</f>
        <v>8108.9964</v>
      </c>
      <c r="H47" s="213" t="s">
        <v>338</v>
      </c>
      <c r="I47" s="221">
        <v>83</v>
      </c>
      <c r="J47" s="69">
        <v>1950</v>
      </c>
      <c r="K47" s="69">
        <v>1200</v>
      </c>
      <c r="L47" s="69">
        <v>800</v>
      </c>
      <c r="M47" s="69">
        <v>145</v>
      </c>
      <c r="N47" s="70">
        <f t="shared" si="9"/>
        <v>1.8720000000000001</v>
      </c>
    </row>
    <row r="48" spans="1:15">
      <c r="A48" s="208"/>
      <c r="B48" s="228"/>
      <c r="C48" s="178"/>
      <c r="D48" s="229"/>
      <c r="E48" s="229"/>
      <c r="F48" s="89"/>
      <c r="G48" s="139"/>
      <c r="H48" s="108"/>
      <c r="I48" s="187"/>
      <c r="J48" s="88"/>
      <c r="K48" s="88"/>
      <c r="L48" s="88"/>
      <c r="M48" s="90"/>
      <c r="N48" s="549"/>
    </row>
    <row r="49" spans="1:15" s="61" customFormat="1" ht="21" customHeight="1">
      <c r="A49" s="329"/>
      <c r="B49" s="263" t="s">
        <v>498</v>
      </c>
      <c r="C49" s="361"/>
      <c r="D49" s="362"/>
      <c r="E49" s="362"/>
      <c r="F49" s="361"/>
      <c r="G49" s="363"/>
      <c r="H49" s="361"/>
      <c r="I49" s="364"/>
      <c r="J49" s="143"/>
      <c r="K49" s="143"/>
      <c r="L49" s="143"/>
      <c r="M49" s="144"/>
      <c r="N49" s="144"/>
    </row>
    <row r="50" spans="1:15">
      <c r="A50" s="332"/>
      <c r="B50" s="64" t="s">
        <v>1</v>
      </c>
      <c r="C50" s="65" t="s">
        <v>2</v>
      </c>
      <c r="D50" s="66" t="s">
        <v>102</v>
      </c>
      <c r="E50" s="66" t="s">
        <v>5</v>
      </c>
      <c r="F50" s="83" t="s">
        <v>310</v>
      </c>
      <c r="G50" s="84" t="s">
        <v>6</v>
      </c>
      <c r="H50" s="68" t="s">
        <v>312</v>
      </c>
      <c r="I50" s="168" t="s">
        <v>341</v>
      </c>
      <c r="J50" s="69" t="s">
        <v>350</v>
      </c>
      <c r="K50" s="69" t="s">
        <v>314</v>
      </c>
      <c r="L50" s="69" t="s">
        <v>315</v>
      </c>
      <c r="M50" s="69" t="s">
        <v>332</v>
      </c>
      <c r="N50" s="69" t="s">
        <v>317</v>
      </c>
    </row>
    <row r="51" spans="1:15" s="235" customFormat="1" ht="17.25" customHeight="1">
      <c r="A51" s="333"/>
      <c r="B51" s="21">
        <v>5906564001529</v>
      </c>
      <c r="C51" s="366" t="s">
        <v>149</v>
      </c>
      <c r="D51" s="367">
        <v>104</v>
      </c>
      <c r="E51" s="147">
        <f>VLOOKUP(C51,Całość!B:G,4,0)</f>
        <v>2008.94</v>
      </c>
      <c r="F51" s="148">
        <v>23</v>
      </c>
      <c r="G51" s="149">
        <f>E51*1.23</f>
        <v>2470.9962</v>
      </c>
      <c r="H51" s="72" t="s">
        <v>319</v>
      </c>
      <c r="I51" s="171">
        <v>33.299999999999997</v>
      </c>
      <c r="J51" s="69">
        <v>1580</v>
      </c>
      <c r="K51" s="69">
        <v>680</v>
      </c>
      <c r="L51" s="69">
        <v>680</v>
      </c>
      <c r="M51" s="69">
        <v>60</v>
      </c>
      <c r="N51" s="70">
        <f t="shared" ref="N51" si="11">J51*K51*L51/1000000000</f>
        <v>0.73059200000000002</v>
      </c>
    </row>
    <row r="52" spans="1:15" s="50" customFormat="1" ht="13.5" customHeight="1">
      <c r="A52" s="205"/>
      <c r="B52" s="368"/>
      <c r="C52" s="116"/>
      <c r="D52" s="202"/>
      <c r="E52" s="49"/>
      <c r="F52" s="52"/>
      <c r="G52" s="181"/>
      <c r="H52" s="154"/>
      <c r="I52" s="188"/>
      <c r="J52" s="550"/>
      <c r="K52" s="550"/>
      <c r="L52" s="550"/>
      <c r="M52" s="551"/>
      <c r="N52" s="552"/>
    </row>
    <row r="53" spans="1:15" s="61" customFormat="1" ht="21.75" customHeight="1">
      <c r="A53" s="204"/>
      <c r="B53" s="92" t="s">
        <v>377</v>
      </c>
      <c r="C53" s="215"/>
      <c r="D53" s="215"/>
      <c r="E53" s="215"/>
      <c r="F53" s="215"/>
      <c r="G53" s="216"/>
      <c r="H53" s="215"/>
      <c r="I53" s="215"/>
      <c r="J53" s="544"/>
      <c r="K53" s="544"/>
      <c r="L53" s="544"/>
      <c r="M53" s="545"/>
      <c r="N53" s="545"/>
    </row>
    <row r="54" spans="1:15">
      <c r="A54" s="376"/>
      <c r="B54" s="8" t="s">
        <v>1</v>
      </c>
      <c r="C54" s="65" t="s">
        <v>2</v>
      </c>
      <c r="D54" s="13" t="s">
        <v>102</v>
      </c>
      <c r="E54" s="66" t="s">
        <v>5</v>
      </c>
      <c r="F54" s="69" t="s">
        <v>310</v>
      </c>
      <c r="G54" s="13" t="s">
        <v>6</v>
      </c>
      <c r="H54" s="68" t="s">
        <v>312</v>
      </c>
      <c r="I54" s="168" t="s">
        <v>341</v>
      </c>
      <c r="J54" s="69" t="s">
        <v>350</v>
      </c>
      <c r="K54" s="69" t="s">
        <v>314</v>
      </c>
      <c r="L54" s="69" t="s">
        <v>315</v>
      </c>
      <c r="M54" s="69" t="s">
        <v>332</v>
      </c>
      <c r="N54" s="70" t="s">
        <v>317</v>
      </c>
    </row>
    <row r="55" spans="1:15">
      <c r="A55" s="376"/>
      <c r="B55" s="168">
        <v>5906564132865</v>
      </c>
      <c r="C55" s="219" t="s">
        <v>151</v>
      </c>
      <c r="D55" s="220">
        <v>210</v>
      </c>
      <c r="E55" s="66">
        <f>VLOOKUP(C55,Całość!B:G,4,0)</f>
        <v>2828.46</v>
      </c>
      <c r="F55" s="69">
        <v>22</v>
      </c>
      <c r="G55" s="12">
        <f t="shared" ref="G55:G60" si="12">E55*1.23</f>
        <v>3479.0057999999999</v>
      </c>
      <c r="H55" s="72" t="s">
        <v>339</v>
      </c>
      <c r="I55" s="171">
        <v>59</v>
      </c>
      <c r="J55" s="69">
        <v>1740</v>
      </c>
      <c r="K55" s="69">
        <v>700</v>
      </c>
      <c r="L55" s="69">
        <v>690</v>
      </c>
      <c r="M55" s="69">
        <v>75</v>
      </c>
      <c r="N55" s="70">
        <f>J55*K55*L55/1000000000</f>
        <v>0.84041999999999994</v>
      </c>
    </row>
    <row r="56" spans="1:15">
      <c r="A56" s="376"/>
      <c r="B56" s="168">
        <v>5906564191800</v>
      </c>
      <c r="C56" s="219" t="s">
        <v>153</v>
      </c>
      <c r="D56" s="220">
        <v>307</v>
      </c>
      <c r="E56" s="66">
        <f>VLOOKUP(C56,Całość!B:G,4,0)</f>
        <v>3208.94</v>
      </c>
      <c r="F56" s="69">
        <v>23</v>
      </c>
      <c r="G56" s="12">
        <f t="shared" si="12"/>
        <v>3946.9962</v>
      </c>
      <c r="H56" s="72" t="s">
        <v>338</v>
      </c>
      <c r="I56" s="171">
        <v>92</v>
      </c>
      <c r="J56" s="69">
        <v>1760</v>
      </c>
      <c r="K56" s="69">
        <v>800</v>
      </c>
      <c r="L56" s="69">
        <v>750</v>
      </c>
      <c r="M56" s="69">
        <v>87</v>
      </c>
      <c r="N56" s="70">
        <f>J56*K56*L56/1000000000</f>
        <v>1.056</v>
      </c>
      <c r="O56" s="73"/>
    </row>
    <row r="57" spans="1:15">
      <c r="A57" s="376"/>
      <c r="B57" s="168">
        <v>5906564191817</v>
      </c>
      <c r="C57" s="219" t="s">
        <v>155</v>
      </c>
      <c r="D57" s="220">
        <v>380</v>
      </c>
      <c r="E57" s="66" t="e">
        <f>VLOOKUP(C57,Całość!B:G,4,0)</f>
        <v>#N/A</v>
      </c>
      <c r="F57" s="69">
        <v>23</v>
      </c>
      <c r="G57" s="12" t="e">
        <f t="shared" si="12"/>
        <v>#N/A</v>
      </c>
      <c r="H57" s="213" t="s">
        <v>338</v>
      </c>
      <c r="I57" s="221">
        <v>94</v>
      </c>
      <c r="J57" s="69">
        <v>1805</v>
      </c>
      <c r="K57" s="69">
        <v>800</v>
      </c>
      <c r="L57" s="69">
        <v>800</v>
      </c>
      <c r="M57" s="69">
        <v>105</v>
      </c>
      <c r="N57" s="70">
        <f>J57*K57*L57/1000000000</f>
        <v>1.1552</v>
      </c>
      <c r="O57" s="73"/>
    </row>
    <row r="58" spans="1:15">
      <c r="A58" s="376"/>
      <c r="B58" s="168">
        <v>5906564192302</v>
      </c>
      <c r="C58" s="219" t="s">
        <v>156</v>
      </c>
      <c r="D58" s="220">
        <v>485</v>
      </c>
      <c r="E58" s="66">
        <f>VLOOKUP(C58,Całość!B:G,4,0)</f>
        <v>4483.74</v>
      </c>
      <c r="F58" s="69">
        <v>23</v>
      </c>
      <c r="G58" s="12">
        <f t="shared" si="12"/>
        <v>5515.0001999999995</v>
      </c>
      <c r="H58" s="213" t="s">
        <v>338</v>
      </c>
      <c r="I58" s="221">
        <v>83</v>
      </c>
      <c r="J58" s="69">
        <v>1950</v>
      </c>
      <c r="K58" s="69">
        <v>900</v>
      </c>
      <c r="L58" s="69">
        <v>900</v>
      </c>
      <c r="M58" s="69">
        <v>145</v>
      </c>
      <c r="N58" s="70">
        <f>J58*K58*L58/1000000000</f>
        <v>1.5794999999999999</v>
      </c>
      <c r="O58" s="73"/>
    </row>
    <row r="59" spans="1:15">
      <c r="A59" s="376"/>
      <c r="B59" s="168">
        <v>5906564192326</v>
      </c>
      <c r="C59" s="219" t="s">
        <v>158</v>
      </c>
      <c r="D59" s="220">
        <v>805</v>
      </c>
      <c r="E59" s="66" t="e">
        <f>VLOOKUP(C59,Całość!B:G,4,0)</f>
        <v>#N/A</v>
      </c>
      <c r="F59" s="69">
        <v>23</v>
      </c>
      <c r="G59" s="12" t="e">
        <f t="shared" si="12"/>
        <v>#N/A</v>
      </c>
      <c r="H59" s="213" t="s">
        <v>338</v>
      </c>
      <c r="I59" s="221">
        <v>128</v>
      </c>
      <c r="J59" s="69"/>
      <c r="K59" s="69"/>
      <c r="L59" s="69"/>
      <c r="M59" s="69"/>
      <c r="N59" s="70"/>
      <c r="O59" s="73"/>
    </row>
    <row r="60" spans="1:15">
      <c r="A60" s="370"/>
      <c r="B60" s="168">
        <v>5906564132469</v>
      </c>
      <c r="C60" s="219" t="s">
        <v>159</v>
      </c>
      <c r="D60" s="220">
        <v>902</v>
      </c>
      <c r="E60" s="66" t="e">
        <f>VLOOKUP(C60,Całość!B:G,4,0)</f>
        <v>#N/A</v>
      </c>
      <c r="F60" s="69">
        <v>23</v>
      </c>
      <c r="G60" s="12" t="e">
        <f t="shared" si="12"/>
        <v>#N/A</v>
      </c>
      <c r="H60" s="213" t="s">
        <v>338</v>
      </c>
      <c r="I60" s="221">
        <v>136</v>
      </c>
      <c r="J60" s="69">
        <v>2200</v>
      </c>
      <c r="K60" s="69">
        <v>1200</v>
      </c>
      <c r="L60" s="69">
        <v>1000</v>
      </c>
      <c r="M60" s="69">
        <v>165</v>
      </c>
      <c r="N60" s="70">
        <f>J60*K60*L60/1000000000</f>
        <v>2.64</v>
      </c>
      <c r="O60" s="73"/>
    </row>
    <row r="61" spans="1:15">
      <c r="A61" s="201"/>
      <c r="B61" s="242"/>
      <c r="C61" s="116"/>
      <c r="D61" s="202"/>
      <c r="E61" s="202"/>
      <c r="G61" s="181"/>
      <c r="H61" s="108"/>
      <c r="I61" s="187"/>
      <c r="J61" s="203"/>
      <c r="K61" s="203"/>
      <c r="L61" s="203"/>
      <c r="M61" s="68"/>
      <c r="N61" s="70"/>
      <c r="O61" s="73"/>
    </row>
    <row r="62" spans="1:15" s="61" customFormat="1" ht="19.5" customHeight="1">
      <c r="A62" s="204"/>
      <c r="B62" s="92" t="s">
        <v>378</v>
      </c>
      <c r="C62" s="215"/>
      <c r="D62" s="215"/>
      <c r="E62" s="215"/>
      <c r="F62" s="215"/>
      <c r="G62" s="216"/>
      <c r="H62" s="215"/>
      <c r="I62" s="215"/>
      <c r="J62" s="544"/>
      <c r="K62" s="544"/>
      <c r="L62" s="544"/>
      <c r="M62" s="545"/>
      <c r="N62" s="545"/>
      <c r="O62" s="82"/>
    </row>
    <row r="63" spans="1:15">
      <c r="A63" s="376"/>
      <c r="B63" s="8" t="s">
        <v>1</v>
      </c>
      <c r="C63" s="65" t="s">
        <v>2</v>
      </c>
      <c r="D63" s="13" t="s">
        <v>102</v>
      </c>
      <c r="E63" s="66" t="s">
        <v>5</v>
      </c>
      <c r="F63" s="69" t="s">
        <v>310</v>
      </c>
      <c r="G63" s="13" t="s">
        <v>6</v>
      </c>
      <c r="H63" s="68" t="s">
        <v>312</v>
      </c>
      <c r="I63" s="168" t="s">
        <v>341</v>
      </c>
      <c r="J63" s="69" t="s">
        <v>350</v>
      </c>
      <c r="K63" s="69" t="s">
        <v>314</v>
      </c>
      <c r="L63" s="69" t="s">
        <v>315</v>
      </c>
      <c r="M63" s="69" t="s">
        <v>332</v>
      </c>
      <c r="N63" s="70" t="s">
        <v>317</v>
      </c>
    </row>
    <row r="64" spans="1:15">
      <c r="A64" s="376"/>
      <c r="B64" s="168">
        <v>5906564132872</v>
      </c>
      <c r="C64" s="219" t="s">
        <v>160</v>
      </c>
      <c r="D64" s="220">
        <v>204</v>
      </c>
      <c r="E64" s="66">
        <f>VLOOKUP(C64,Całość!B:G,4,0)</f>
        <v>3270.73</v>
      </c>
      <c r="F64" s="69">
        <v>22</v>
      </c>
      <c r="G64" s="12">
        <f t="shared" ref="G64:G68" si="13">E64*1.23</f>
        <v>4022.9978999999998</v>
      </c>
      <c r="H64" s="72" t="s">
        <v>339</v>
      </c>
      <c r="I64" s="171">
        <v>59</v>
      </c>
      <c r="J64" s="69">
        <v>1740</v>
      </c>
      <c r="K64" s="69">
        <v>700</v>
      </c>
      <c r="L64" s="69">
        <v>690</v>
      </c>
      <c r="M64" s="69">
        <v>97</v>
      </c>
      <c r="N64" s="70">
        <f>J64*K64*L64/1000000000</f>
        <v>0.84041999999999994</v>
      </c>
      <c r="O64" s="73"/>
    </row>
    <row r="65" spans="1:15">
      <c r="A65" s="376"/>
      <c r="B65" s="168">
        <v>5906564191824</v>
      </c>
      <c r="C65" s="219" t="s">
        <v>162</v>
      </c>
      <c r="D65" s="220">
        <v>300</v>
      </c>
      <c r="E65" s="66">
        <f>VLOOKUP(C65,Całość!B:G,4,0)</f>
        <v>3743.9</v>
      </c>
      <c r="F65" s="69">
        <v>23</v>
      </c>
      <c r="G65" s="12">
        <f t="shared" si="13"/>
        <v>4604.9970000000003</v>
      </c>
      <c r="H65" s="72" t="s">
        <v>338</v>
      </c>
      <c r="I65" s="171">
        <v>96</v>
      </c>
      <c r="J65" s="69">
        <v>1760</v>
      </c>
      <c r="K65" s="69">
        <v>800</v>
      </c>
      <c r="L65" s="69">
        <v>750</v>
      </c>
      <c r="M65" s="69">
        <v>116</v>
      </c>
      <c r="N65" s="70">
        <f>J65*K65*L65/1000000000</f>
        <v>1.056</v>
      </c>
      <c r="O65" s="73"/>
    </row>
    <row r="66" spans="1:15">
      <c r="A66" s="376"/>
      <c r="B66" s="168">
        <v>5906564191831</v>
      </c>
      <c r="C66" s="219" t="s">
        <v>164</v>
      </c>
      <c r="D66" s="220">
        <v>375</v>
      </c>
      <c r="E66" s="66" t="e">
        <f>VLOOKUP(C66,Całość!B:G,4,0)</f>
        <v>#N/A</v>
      </c>
      <c r="F66" s="69">
        <v>23</v>
      </c>
      <c r="G66" s="12" t="e">
        <f t="shared" si="13"/>
        <v>#N/A</v>
      </c>
      <c r="H66" s="213" t="s">
        <v>338</v>
      </c>
      <c r="I66" s="221">
        <v>98</v>
      </c>
      <c r="J66" s="69">
        <v>1800</v>
      </c>
      <c r="K66" s="69">
        <v>800</v>
      </c>
      <c r="L66" s="69">
        <v>800</v>
      </c>
      <c r="M66" s="69">
        <v>135</v>
      </c>
      <c r="N66" s="70">
        <f>J66*K66*L66/1000000000</f>
        <v>1.1519999999999999</v>
      </c>
      <c r="O66" s="73"/>
    </row>
    <row r="67" spans="1:15">
      <c r="A67" s="376"/>
      <c r="B67" s="168">
        <v>5906564192319</v>
      </c>
      <c r="C67" s="219" t="s">
        <v>165</v>
      </c>
      <c r="D67" s="220">
        <v>465</v>
      </c>
      <c r="E67" s="66">
        <f>VLOOKUP(C67,Całość!B:G,4,0)</f>
        <v>5389.43</v>
      </c>
      <c r="F67" s="69">
        <v>23</v>
      </c>
      <c r="G67" s="12">
        <f t="shared" si="13"/>
        <v>6628.9989000000005</v>
      </c>
      <c r="H67" s="213" t="s">
        <v>338</v>
      </c>
      <c r="I67" s="221">
        <v>82</v>
      </c>
      <c r="J67" s="69">
        <v>1950</v>
      </c>
      <c r="K67" s="69">
        <v>900</v>
      </c>
      <c r="L67" s="69">
        <v>900</v>
      </c>
      <c r="M67" s="69">
        <v>183</v>
      </c>
      <c r="N67" s="70">
        <f>J67*K67*L67/1000000000</f>
        <v>1.5794999999999999</v>
      </c>
      <c r="O67" s="73"/>
    </row>
    <row r="68" spans="1:15">
      <c r="A68" s="370"/>
      <c r="B68" s="168">
        <v>5906564132476</v>
      </c>
      <c r="C68" s="219" t="s">
        <v>167</v>
      </c>
      <c r="D68" s="220">
        <v>866</v>
      </c>
      <c r="E68" s="66" t="e">
        <f>VLOOKUP(C68,Całość!B:G,4,0)</f>
        <v>#N/A</v>
      </c>
      <c r="F68" s="69">
        <v>23</v>
      </c>
      <c r="G68" s="12" t="e">
        <f t="shared" si="13"/>
        <v>#N/A</v>
      </c>
      <c r="H68" s="213" t="s">
        <v>338</v>
      </c>
      <c r="I68" s="221">
        <v>136</v>
      </c>
      <c r="J68" s="69">
        <v>2200</v>
      </c>
      <c r="K68" s="69">
        <v>1200</v>
      </c>
      <c r="L68" s="69">
        <v>1000</v>
      </c>
      <c r="M68" s="69">
        <v>220</v>
      </c>
      <c r="N68" s="70">
        <f>J68*K68*L68/1000000000</f>
        <v>2.64</v>
      </c>
      <c r="O68" s="73"/>
    </row>
    <row r="69" spans="1:15">
      <c r="A69" s="227"/>
      <c r="B69" s="228"/>
      <c r="C69" s="178"/>
      <c r="D69" s="229"/>
      <c r="E69" s="229"/>
      <c r="F69" s="89"/>
      <c r="G69" s="139"/>
      <c r="H69" s="108"/>
      <c r="I69" s="187"/>
      <c r="J69" s="232"/>
      <c r="K69" s="232"/>
      <c r="L69" s="232"/>
      <c r="M69" s="233"/>
      <c r="N69" s="70"/>
      <c r="O69" s="73"/>
    </row>
    <row r="70" spans="1:15" s="61" customFormat="1" ht="27" customHeight="1">
      <c r="A70" s="204"/>
      <c r="B70" s="92" t="s">
        <v>379</v>
      </c>
      <c r="C70" s="215"/>
      <c r="D70" s="215"/>
      <c r="E70" s="215"/>
      <c r="F70" s="215"/>
      <c r="G70" s="216"/>
      <c r="H70" s="215"/>
      <c r="I70" s="215"/>
      <c r="J70" s="544"/>
      <c r="K70" s="544"/>
      <c r="L70" s="544"/>
      <c r="M70" s="544"/>
      <c r="N70" s="545"/>
      <c r="O70" s="82"/>
    </row>
    <row r="71" spans="1:15">
      <c r="A71" s="376"/>
      <c r="B71" s="8" t="s">
        <v>1</v>
      </c>
      <c r="C71" s="65" t="s">
        <v>2</v>
      </c>
      <c r="D71" s="13" t="s">
        <v>102</v>
      </c>
      <c r="E71" s="66" t="s">
        <v>5</v>
      </c>
      <c r="F71" s="69" t="s">
        <v>310</v>
      </c>
      <c r="G71" s="13" t="s">
        <v>6</v>
      </c>
      <c r="H71" s="68" t="s">
        <v>312</v>
      </c>
      <c r="I71" s="168" t="s">
        <v>341</v>
      </c>
      <c r="J71" s="69" t="s">
        <v>350</v>
      </c>
      <c r="K71" s="69" t="s">
        <v>314</v>
      </c>
      <c r="L71" s="69" t="s">
        <v>315</v>
      </c>
      <c r="M71" s="69" t="s">
        <v>332</v>
      </c>
      <c r="N71" s="70" t="s">
        <v>317</v>
      </c>
    </row>
    <row r="72" spans="1:15">
      <c r="A72" s="376"/>
      <c r="B72" s="168">
        <v>5906564192340</v>
      </c>
      <c r="C72" s="219" t="s">
        <v>168</v>
      </c>
      <c r="D72" s="243" t="s">
        <v>169</v>
      </c>
      <c r="E72" s="66" t="e">
        <f>VLOOKUP(C72,Całość!B:G,4,0)</f>
        <v>#N/A</v>
      </c>
      <c r="F72" s="69">
        <v>23</v>
      </c>
      <c r="G72" s="12" t="e">
        <f>E72*1.23</f>
        <v>#N/A</v>
      </c>
      <c r="H72" s="213" t="s">
        <v>338</v>
      </c>
      <c r="I72" s="221">
        <v>95</v>
      </c>
      <c r="J72" s="69">
        <v>1950</v>
      </c>
      <c r="K72" s="69">
        <v>900</v>
      </c>
      <c r="L72" s="69">
        <v>900</v>
      </c>
      <c r="M72" s="69">
        <v>150</v>
      </c>
      <c r="N72" s="70">
        <f>J72*K72*L72/1000000000</f>
        <v>1.5794999999999999</v>
      </c>
      <c r="O72" s="73"/>
    </row>
    <row r="73" spans="1:15">
      <c r="A73" s="370"/>
      <c r="B73" s="168">
        <v>5906564192364</v>
      </c>
      <c r="C73" s="219" t="s">
        <v>170</v>
      </c>
      <c r="D73" s="243" t="s">
        <v>171</v>
      </c>
      <c r="E73" s="66" t="e">
        <f>VLOOKUP(C73,Całość!B:G,4,0)</f>
        <v>#N/A</v>
      </c>
      <c r="F73" s="69">
        <v>23</v>
      </c>
      <c r="G73" s="12" t="e">
        <f>E73*1.23</f>
        <v>#N/A</v>
      </c>
      <c r="H73" s="213" t="s">
        <v>338</v>
      </c>
      <c r="I73" s="221">
        <v>136</v>
      </c>
      <c r="J73" s="69">
        <v>2200</v>
      </c>
      <c r="K73" s="69">
        <v>1200</v>
      </c>
      <c r="L73" s="69">
        <v>1000</v>
      </c>
      <c r="M73" s="69">
        <v>188</v>
      </c>
      <c r="N73" s="70">
        <f>J73*K73*L73/1000000000</f>
        <v>2.64</v>
      </c>
      <c r="O73" s="73"/>
    </row>
    <row r="74" spans="1:15">
      <c r="A74" s="201"/>
      <c r="B74" s="242"/>
      <c r="C74" s="116"/>
      <c r="D74" s="202"/>
      <c r="E74" s="202"/>
      <c r="G74" s="181"/>
      <c r="H74" s="108"/>
      <c r="I74" s="187"/>
      <c r="J74" s="203"/>
      <c r="K74" s="203"/>
      <c r="L74" s="203"/>
      <c r="M74" s="68"/>
      <c r="N74" s="70"/>
      <c r="O74" s="73"/>
    </row>
    <row r="75" spans="1:15" s="61" customFormat="1" ht="18.75" customHeight="1">
      <c r="A75" s="204"/>
      <c r="B75" s="92" t="s">
        <v>380</v>
      </c>
      <c r="C75" s="215"/>
      <c r="D75" s="215"/>
      <c r="E75" s="215"/>
      <c r="F75" s="215"/>
      <c r="G75" s="216"/>
      <c r="H75" s="215"/>
      <c r="I75" s="215"/>
      <c r="J75" s="544"/>
      <c r="K75" s="544"/>
      <c r="L75" s="544"/>
      <c r="M75" s="544"/>
      <c r="N75" s="545"/>
      <c r="O75" s="82"/>
    </row>
    <row r="76" spans="1:15">
      <c r="A76" s="376"/>
      <c r="B76" s="8" t="s">
        <v>1</v>
      </c>
      <c r="C76" s="65" t="s">
        <v>2</v>
      </c>
      <c r="D76" s="13" t="s">
        <v>102</v>
      </c>
      <c r="E76" s="66" t="s">
        <v>5</v>
      </c>
      <c r="F76" s="69" t="s">
        <v>310</v>
      </c>
      <c r="G76" s="13" t="s">
        <v>6</v>
      </c>
      <c r="H76" s="68" t="s">
        <v>312</v>
      </c>
      <c r="I76" s="168" t="s">
        <v>341</v>
      </c>
      <c r="J76" s="69" t="s">
        <v>350</v>
      </c>
      <c r="K76" s="69" t="s">
        <v>314</v>
      </c>
      <c r="L76" s="69" t="s">
        <v>315</v>
      </c>
      <c r="M76" s="69" t="s">
        <v>332</v>
      </c>
      <c r="N76" s="70" t="s">
        <v>317</v>
      </c>
    </row>
    <row r="77" spans="1:15">
      <c r="A77" s="376"/>
      <c r="B77" s="168">
        <v>5906564192371</v>
      </c>
      <c r="C77" s="219" t="s">
        <v>172</v>
      </c>
      <c r="D77" s="220" t="s">
        <v>169</v>
      </c>
      <c r="E77" s="66" t="e">
        <f>VLOOKUP(C77,Całość!B:G,4,0)</f>
        <v>#N/A</v>
      </c>
      <c r="F77" s="69">
        <v>23</v>
      </c>
      <c r="G77" s="12" t="e">
        <f>E77*1.23</f>
        <v>#N/A</v>
      </c>
      <c r="H77" s="213" t="s">
        <v>338</v>
      </c>
      <c r="I77" s="221">
        <v>95</v>
      </c>
      <c r="J77" s="69">
        <v>1950</v>
      </c>
      <c r="K77" s="69">
        <v>900</v>
      </c>
      <c r="L77" s="69">
        <v>900</v>
      </c>
      <c r="M77" s="69">
        <v>170</v>
      </c>
      <c r="N77" s="70">
        <f>J77*K77*L77/1000000000</f>
        <v>1.5794999999999999</v>
      </c>
      <c r="O77" s="73"/>
    </row>
    <row r="78" spans="1:15">
      <c r="A78" s="370"/>
      <c r="B78" s="168">
        <v>5906564192395</v>
      </c>
      <c r="C78" s="219" t="s">
        <v>173</v>
      </c>
      <c r="D78" s="220" t="s">
        <v>171</v>
      </c>
      <c r="E78" s="66" t="e">
        <f>VLOOKUP(C78,Całość!B:G,4,0)</f>
        <v>#N/A</v>
      </c>
      <c r="F78" s="69">
        <v>23</v>
      </c>
      <c r="G78" s="12" t="e">
        <f>E78*1.23</f>
        <v>#N/A</v>
      </c>
      <c r="H78" s="213" t="s">
        <v>338</v>
      </c>
      <c r="I78" s="221">
        <v>136</v>
      </c>
      <c r="J78" s="69">
        <v>2200</v>
      </c>
      <c r="K78" s="69">
        <v>1200</v>
      </c>
      <c r="L78" s="69">
        <v>1000</v>
      </c>
      <c r="M78" s="69">
        <v>239</v>
      </c>
      <c r="N78" s="70">
        <f>J78*K78*L78/1000000000</f>
        <v>2.64</v>
      </c>
      <c r="O78" s="73"/>
    </row>
    <row r="79" spans="1:15">
      <c r="A79" s="43"/>
      <c r="B79" s="44"/>
      <c r="C79" s="175"/>
      <c r="D79" s="195"/>
      <c r="E79" s="195"/>
      <c r="F79" s="47"/>
      <c r="G79" s="101"/>
      <c r="H79" s="199"/>
      <c r="I79" s="200"/>
      <c r="J79" s="46"/>
      <c r="K79" s="46"/>
      <c r="L79" s="46"/>
      <c r="M79" s="76"/>
      <c r="N79" s="70"/>
      <c r="O79" s="73"/>
    </row>
    <row r="80" spans="1:15" s="61" customFormat="1" ht="15.75">
      <c r="A80" s="53"/>
      <c r="B80" s="54" t="s">
        <v>347</v>
      </c>
      <c r="C80" s="162"/>
      <c r="D80" s="197"/>
      <c r="E80" s="197"/>
      <c r="F80" s="162"/>
      <c r="G80" s="164"/>
      <c r="H80" s="162"/>
      <c r="I80" s="198"/>
      <c r="J80" s="57"/>
      <c r="K80" s="57"/>
      <c r="L80" s="57"/>
      <c r="M80" s="553"/>
      <c r="N80" s="553"/>
      <c r="O80" s="82"/>
    </row>
    <row r="81" spans="1:15">
      <c r="A81" s="63"/>
      <c r="B81" s="64" t="s">
        <v>1</v>
      </c>
      <c r="C81" s="65" t="s">
        <v>2</v>
      </c>
      <c r="D81" s="66" t="s">
        <v>102</v>
      </c>
      <c r="E81" s="66" t="s">
        <v>5</v>
      </c>
      <c r="F81" s="83" t="s">
        <v>310</v>
      </c>
      <c r="G81" s="84" t="s">
        <v>6</v>
      </c>
      <c r="H81" s="68" t="s">
        <v>312</v>
      </c>
      <c r="I81" s="168" t="s">
        <v>341</v>
      </c>
      <c r="J81" s="69" t="s">
        <v>313</v>
      </c>
      <c r="K81" s="69" t="s">
        <v>314</v>
      </c>
      <c r="L81" s="69" t="s">
        <v>315</v>
      </c>
      <c r="M81" s="69" t="s">
        <v>332</v>
      </c>
      <c r="N81" s="70" t="s">
        <v>317</v>
      </c>
    </row>
    <row r="82" spans="1:15" s="50" customFormat="1">
      <c r="A82" s="63"/>
      <c r="B82" s="169" t="s">
        <v>348</v>
      </c>
      <c r="C82" s="170" t="s">
        <v>182</v>
      </c>
      <c r="D82" s="194">
        <v>109</v>
      </c>
      <c r="E82" s="66">
        <f>VLOOKUP(C82,Całość!B:G,4,0)</f>
        <v>1687.81</v>
      </c>
      <c r="F82" s="83">
        <v>23</v>
      </c>
      <c r="G82" s="80">
        <f>E82*1.23</f>
        <v>2076.0063</v>
      </c>
      <c r="H82" s="72" t="s">
        <v>338</v>
      </c>
      <c r="I82" s="171">
        <v>56</v>
      </c>
      <c r="J82" s="69">
        <v>1080</v>
      </c>
      <c r="K82" s="69">
        <v>510</v>
      </c>
      <c r="L82" s="69">
        <v>510</v>
      </c>
      <c r="M82" s="69">
        <v>32.5</v>
      </c>
      <c r="N82" s="70">
        <f>J82*K82*L82/1000000000</f>
        <v>0.28090799999999999</v>
      </c>
      <c r="O82" s="73"/>
    </row>
    <row r="83" spans="1:15">
      <c r="A83" s="63"/>
      <c r="B83" s="169">
        <v>5906564190438</v>
      </c>
      <c r="C83" s="170" t="s">
        <v>184</v>
      </c>
      <c r="D83" s="194">
        <v>130</v>
      </c>
      <c r="E83" s="66">
        <f>VLOOKUP(C83,Całość!B:G,4,0)</f>
        <v>1798.37</v>
      </c>
      <c r="F83" s="83">
        <v>23</v>
      </c>
      <c r="G83" s="80">
        <f>E83*1.23</f>
        <v>2211.9950999999996</v>
      </c>
      <c r="H83" s="72" t="s">
        <v>338</v>
      </c>
      <c r="I83" s="171">
        <v>65</v>
      </c>
      <c r="J83" s="69">
        <v>1080</v>
      </c>
      <c r="K83" s="69">
        <v>510</v>
      </c>
      <c r="L83" s="69">
        <v>510</v>
      </c>
      <c r="M83" s="69">
        <v>38</v>
      </c>
      <c r="N83" s="70">
        <f>J83*K83*L83/1000000000</f>
        <v>0.28090799999999999</v>
      </c>
      <c r="O83" s="73"/>
    </row>
    <row r="84" spans="1:15">
      <c r="A84" s="75"/>
      <c r="B84" s="169" t="s">
        <v>349</v>
      </c>
      <c r="C84" s="170" t="s">
        <v>186</v>
      </c>
      <c r="D84" s="194">
        <v>140</v>
      </c>
      <c r="E84" s="66">
        <f>VLOOKUP(C84,Całość!B:G,4,0)</f>
        <v>1908.94</v>
      </c>
      <c r="F84" s="83">
        <v>23</v>
      </c>
      <c r="G84" s="80">
        <f>E84*1.23</f>
        <v>2347.9962</v>
      </c>
      <c r="H84" s="72" t="s">
        <v>338</v>
      </c>
      <c r="I84" s="171">
        <v>69</v>
      </c>
      <c r="J84" s="69">
        <v>1080</v>
      </c>
      <c r="K84" s="69">
        <v>510</v>
      </c>
      <c r="L84" s="69">
        <v>510</v>
      </c>
      <c r="M84" s="69">
        <v>40.5</v>
      </c>
      <c r="N84" s="70">
        <f>J84*K84*L84/1000000000</f>
        <v>0.28090799999999999</v>
      </c>
      <c r="O84" s="73"/>
    </row>
    <row r="85" spans="1:15">
      <c r="A85" s="43"/>
      <c r="B85" s="44"/>
      <c r="C85" s="175"/>
      <c r="D85" s="195"/>
      <c r="E85" s="195"/>
      <c r="F85" s="47"/>
      <c r="G85" s="101"/>
      <c r="H85" s="151"/>
      <c r="I85" s="196"/>
      <c r="J85" s="46"/>
      <c r="K85" s="46"/>
      <c r="L85" s="46"/>
      <c r="M85" s="76"/>
      <c r="N85" s="70"/>
      <c r="O85" s="73"/>
    </row>
    <row r="86" spans="1:15" s="61" customFormat="1" ht="15.75">
      <c r="A86" s="53"/>
      <c r="B86" s="54" t="s">
        <v>342</v>
      </c>
      <c r="C86" s="162"/>
      <c r="D86" s="197"/>
      <c r="E86" s="197"/>
      <c r="F86" s="162"/>
      <c r="G86" s="164"/>
      <c r="H86" s="162"/>
      <c r="I86" s="198"/>
      <c r="J86" s="554"/>
      <c r="K86" s="554"/>
      <c r="L86" s="554"/>
      <c r="M86" s="554"/>
      <c r="N86" s="555"/>
      <c r="O86" s="82"/>
    </row>
    <row r="87" spans="1:15">
      <c r="A87" s="63"/>
      <c r="B87" s="64" t="s">
        <v>1</v>
      </c>
      <c r="C87" s="65" t="s">
        <v>2</v>
      </c>
      <c r="D87" s="66" t="s">
        <v>102</v>
      </c>
      <c r="E87" s="66" t="s">
        <v>5</v>
      </c>
      <c r="F87" s="83" t="s">
        <v>310</v>
      </c>
      <c r="G87" s="84" t="s">
        <v>6</v>
      </c>
      <c r="H87" s="68" t="s">
        <v>312</v>
      </c>
      <c r="I87" s="168" t="s">
        <v>341</v>
      </c>
      <c r="J87" s="69" t="s">
        <v>313</v>
      </c>
      <c r="K87" s="69" t="s">
        <v>314</v>
      </c>
      <c r="L87" s="69" t="s">
        <v>315</v>
      </c>
      <c r="M87" s="69" t="s">
        <v>332</v>
      </c>
      <c r="N87" s="70" t="s">
        <v>317</v>
      </c>
    </row>
    <row r="88" spans="1:15" s="116" customFormat="1">
      <c r="A88" s="63"/>
      <c r="B88" s="169" t="s">
        <v>343</v>
      </c>
      <c r="C88" s="170" t="s">
        <v>174</v>
      </c>
      <c r="D88" s="194">
        <v>84</v>
      </c>
      <c r="E88" s="66">
        <f>VLOOKUP(C88,Całość!B:G,4,0)</f>
        <v>1438.21</v>
      </c>
      <c r="F88" s="83">
        <v>23</v>
      </c>
      <c r="G88" s="80">
        <f>E88*1.23</f>
        <v>1768.9983</v>
      </c>
      <c r="H88" s="72" t="s">
        <v>338</v>
      </c>
      <c r="I88" s="171">
        <v>56</v>
      </c>
      <c r="J88" s="69">
        <v>918</v>
      </c>
      <c r="K88" s="69">
        <v>490</v>
      </c>
      <c r="L88" s="69">
        <v>490</v>
      </c>
      <c r="M88" s="69">
        <v>27.5</v>
      </c>
      <c r="N88" s="70">
        <f>J88*K88*L88/1000000000</f>
        <v>0.22041179999999999</v>
      </c>
      <c r="O88" s="73"/>
    </row>
    <row r="89" spans="1:15">
      <c r="A89" s="63"/>
      <c r="B89" s="169" t="s">
        <v>344</v>
      </c>
      <c r="C89" s="170" t="s">
        <v>176</v>
      </c>
      <c r="D89" s="194">
        <v>107</v>
      </c>
      <c r="E89" s="66">
        <f>VLOOKUP(C89,Całość!B:G,4,0)</f>
        <v>1508.13</v>
      </c>
      <c r="F89" s="83">
        <v>23</v>
      </c>
      <c r="G89" s="80">
        <f>E89*1.23</f>
        <v>1854.9999</v>
      </c>
      <c r="H89" s="72" t="s">
        <v>338</v>
      </c>
      <c r="I89" s="171">
        <v>64</v>
      </c>
      <c r="J89" s="69">
        <v>1123</v>
      </c>
      <c r="K89" s="69">
        <v>490</v>
      </c>
      <c r="L89" s="69">
        <v>490</v>
      </c>
      <c r="M89" s="69">
        <v>32</v>
      </c>
      <c r="N89" s="70">
        <f>J89*K89*L89/1000000000</f>
        <v>0.26963229999999999</v>
      </c>
      <c r="O89" s="73"/>
    </row>
    <row r="90" spans="1:15">
      <c r="A90" s="63"/>
      <c r="B90" s="169" t="s">
        <v>345</v>
      </c>
      <c r="C90" s="170" t="s">
        <v>178</v>
      </c>
      <c r="D90" s="194">
        <v>127</v>
      </c>
      <c r="E90" s="66">
        <f>VLOOKUP(C90,Całość!B:G,4,0)</f>
        <v>1662.6</v>
      </c>
      <c r="F90" s="83">
        <v>23</v>
      </c>
      <c r="G90" s="80">
        <f>E90*1.23</f>
        <v>2044.9979999999998</v>
      </c>
      <c r="H90" s="72" t="s">
        <v>338</v>
      </c>
      <c r="I90" s="171">
        <v>66</v>
      </c>
      <c r="J90" s="69">
        <v>1293</v>
      </c>
      <c r="K90" s="69">
        <v>490</v>
      </c>
      <c r="L90" s="69">
        <v>490</v>
      </c>
      <c r="M90" s="69">
        <v>37</v>
      </c>
      <c r="N90" s="70">
        <f>J90*K90*L90/1000000000</f>
        <v>0.31044929999999998</v>
      </c>
      <c r="O90" s="73"/>
    </row>
    <row r="91" spans="1:15">
      <c r="A91" s="75"/>
      <c r="B91" s="169" t="s">
        <v>346</v>
      </c>
      <c r="C91" s="170" t="s">
        <v>180</v>
      </c>
      <c r="D91" s="194">
        <v>138</v>
      </c>
      <c r="E91" s="66">
        <f>VLOOKUP(C91,Całość!B:G,4,0)</f>
        <v>1769.11</v>
      </c>
      <c r="F91" s="83">
        <v>23</v>
      </c>
      <c r="G91" s="80">
        <f>E91*1.23</f>
        <v>2176.0052999999998</v>
      </c>
      <c r="H91" s="72" t="s">
        <v>338</v>
      </c>
      <c r="I91" s="171">
        <v>73</v>
      </c>
      <c r="J91" s="69">
        <v>1363</v>
      </c>
      <c r="K91" s="69">
        <v>490</v>
      </c>
      <c r="L91" s="69">
        <v>490</v>
      </c>
      <c r="M91" s="69">
        <v>40</v>
      </c>
      <c r="N91" s="70">
        <f>J91*K91*L91/1000000000</f>
        <v>0.3272563</v>
      </c>
      <c r="O91" s="73"/>
    </row>
    <row r="92" spans="1:15">
      <c r="A92" s="201"/>
      <c r="B92" s="242"/>
      <c r="C92" s="116"/>
      <c r="D92" s="202"/>
      <c r="E92" s="202"/>
      <c r="G92" s="108"/>
      <c r="H92" s="108"/>
      <c r="I92" s="187"/>
      <c r="J92" s="203"/>
      <c r="K92" s="203"/>
      <c r="L92" s="203"/>
      <c r="M92" s="68"/>
      <c r="N92" s="70"/>
      <c r="O92" s="73"/>
    </row>
    <row r="93" spans="1:15" s="61" customFormat="1" ht="15.75">
      <c r="A93" s="244"/>
      <c r="B93" s="92" t="s">
        <v>381</v>
      </c>
      <c r="C93" s="182"/>
      <c r="D93" s="183"/>
      <c r="E93" s="183"/>
      <c r="F93" s="182"/>
      <c r="G93" s="184"/>
      <c r="H93" s="245"/>
      <c r="I93" s="246"/>
      <c r="J93" s="95"/>
      <c r="K93" s="95"/>
      <c r="L93" s="95"/>
      <c r="M93" s="96"/>
      <c r="N93" s="96"/>
      <c r="O93" s="82"/>
    </row>
    <row r="94" spans="1:15">
      <c r="A94" s="247"/>
      <c r="B94" s="248" t="s">
        <v>1</v>
      </c>
      <c r="C94" s="185" t="s">
        <v>2</v>
      </c>
      <c r="D94" s="69" t="s">
        <v>4</v>
      </c>
      <c r="E94" s="66" t="s">
        <v>5</v>
      </c>
      <c r="F94" s="238" t="s">
        <v>310</v>
      </c>
      <c r="G94" s="249" t="s">
        <v>6</v>
      </c>
      <c r="H94" s="13"/>
      <c r="I94" s="168"/>
      <c r="J94" s="531"/>
      <c r="K94" s="69"/>
      <c r="L94" s="69"/>
      <c r="M94" s="69" t="s">
        <v>332</v>
      </c>
      <c r="N94" s="70"/>
    </row>
    <row r="95" spans="1:15">
      <c r="A95" s="247"/>
      <c r="B95" s="250">
        <v>5906564191619</v>
      </c>
      <c r="C95" s="251" t="s">
        <v>188</v>
      </c>
      <c r="D95" s="252" t="s">
        <v>382</v>
      </c>
      <c r="E95" s="66">
        <f>VLOOKUP(C95,Całość!B:G,4,0)</f>
        <v>117.89</v>
      </c>
      <c r="F95" s="83">
        <v>23</v>
      </c>
      <c r="G95" s="80">
        <f t="shared" ref="G95:G116" si="14">E95*1.23</f>
        <v>145.00469999999999</v>
      </c>
      <c r="H95" s="12"/>
      <c r="I95" s="171"/>
      <c r="J95" s="531"/>
      <c r="K95" s="69"/>
      <c r="L95" s="69"/>
      <c r="M95" s="69">
        <v>0.45</v>
      </c>
      <c r="N95" s="70"/>
      <c r="O95" s="73"/>
    </row>
    <row r="96" spans="1:15">
      <c r="A96" s="247"/>
      <c r="B96" s="250">
        <v>5906564134753</v>
      </c>
      <c r="C96" s="251" t="s">
        <v>190</v>
      </c>
      <c r="D96" s="252" t="s">
        <v>191</v>
      </c>
      <c r="E96" s="66">
        <f>VLOOKUP(C96,Całość!B:G,4,0)</f>
        <v>391.06</v>
      </c>
      <c r="F96" s="83">
        <v>23</v>
      </c>
      <c r="G96" s="80">
        <f t="shared" si="14"/>
        <v>481.00380000000001</v>
      </c>
      <c r="H96" s="12"/>
      <c r="I96" s="171"/>
      <c r="J96" s="531"/>
      <c r="K96" s="69"/>
      <c r="L96" s="69"/>
      <c r="M96" s="69">
        <v>0.6</v>
      </c>
      <c r="N96" s="70"/>
      <c r="O96" s="73"/>
    </row>
    <row r="97" spans="1:15">
      <c r="A97" s="247"/>
      <c r="B97" s="250">
        <v>5906564191695</v>
      </c>
      <c r="C97" s="2" t="s">
        <v>192</v>
      </c>
      <c r="D97" s="252" t="s">
        <v>193</v>
      </c>
      <c r="E97" s="66">
        <f>VLOOKUP(C97,Całość!B:G,4,0)</f>
        <v>152.03</v>
      </c>
      <c r="F97" s="83">
        <v>23</v>
      </c>
      <c r="G97" s="80">
        <f t="shared" si="14"/>
        <v>186.99690000000001</v>
      </c>
      <c r="H97" s="12"/>
      <c r="I97" s="171"/>
      <c r="J97" s="531"/>
      <c r="K97" s="69"/>
      <c r="L97" s="69"/>
      <c r="M97" s="69">
        <v>0.6</v>
      </c>
      <c r="N97" s="70"/>
      <c r="O97" s="73"/>
    </row>
    <row r="98" spans="1:15">
      <c r="A98" s="247"/>
      <c r="B98" s="250">
        <v>5906564134760</v>
      </c>
      <c r="C98" s="2" t="s">
        <v>194</v>
      </c>
      <c r="D98" s="252" t="s">
        <v>195</v>
      </c>
      <c r="E98" s="66">
        <f>VLOOKUP(C98,Całość!B:G,4,0)</f>
        <v>533.33000000000004</v>
      </c>
      <c r="F98" s="83">
        <v>24</v>
      </c>
      <c r="G98" s="80">
        <f t="shared" si="14"/>
        <v>655.99590000000001</v>
      </c>
      <c r="H98" s="12"/>
      <c r="I98" s="171"/>
      <c r="J98" s="531"/>
      <c r="K98" s="69"/>
      <c r="L98" s="69"/>
      <c r="M98" s="69">
        <v>0.7</v>
      </c>
      <c r="N98" s="70"/>
      <c r="O98" s="73"/>
    </row>
    <row r="99" spans="1:15">
      <c r="A99" s="247"/>
      <c r="B99" s="250">
        <v>5906564191633</v>
      </c>
      <c r="C99" s="2" t="s">
        <v>196</v>
      </c>
      <c r="D99" s="252" t="s">
        <v>197</v>
      </c>
      <c r="E99" s="66">
        <f>VLOOKUP(C99,Całość!B:G,4,0)</f>
        <v>201.63</v>
      </c>
      <c r="F99" s="83">
        <v>23</v>
      </c>
      <c r="G99" s="80">
        <f t="shared" si="14"/>
        <v>248.00489999999999</v>
      </c>
      <c r="H99" s="12"/>
      <c r="I99" s="171"/>
      <c r="J99" s="531"/>
      <c r="K99" s="69"/>
      <c r="L99" s="69"/>
      <c r="M99" s="69">
        <v>0.75</v>
      </c>
      <c r="N99" s="70"/>
      <c r="O99" s="73"/>
    </row>
    <row r="100" spans="1:15">
      <c r="A100" s="247"/>
      <c r="B100" s="250">
        <v>5906564191640</v>
      </c>
      <c r="C100" s="2" t="s">
        <v>200</v>
      </c>
      <c r="D100" s="252" t="s">
        <v>201</v>
      </c>
      <c r="E100" s="66">
        <f>VLOOKUP(C100,Całość!B:G,4,0)</f>
        <v>217.89</v>
      </c>
      <c r="F100" s="83">
        <v>23</v>
      </c>
      <c r="G100" s="80">
        <f t="shared" si="14"/>
        <v>268.00469999999996</v>
      </c>
      <c r="H100" s="12"/>
      <c r="I100" s="171"/>
      <c r="J100" s="531"/>
      <c r="K100" s="69"/>
      <c r="L100" s="69"/>
      <c r="M100" s="69">
        <v>1</v>
      </c>
      <c r="N100" s="70"/>
      <c r="O100" s="73"/>
    </row>
    <row r="101" spans="1:15">
      <c r="A101" s="247"/>
      <c r="B101" s="253">
        <v>5906564130151</v>
      </c>
      <c r="C101" s="2" t="s">
        <v>198</v>
      </c>
      <c r="D101" s="252" t="s">
        <v>199</v>
      </c>
      <c r="E101" s="66">
        <f>VLOOKUP(C101,Całość!B:G,4,0)</f>
        <v>291.87</v>
      </c>
      <c r="F101" s="83">
        <v>23</v>
      </c>
      <c r="G101" s="80">
        <f t="shared" si="14"/>
        <v>359.00009999999997</v>
      </c>
      <c r="H101" s="12"/>
      <c r="I101" s="171"/>
      <c r="J101" s="531"/>
      <c r="K101" s="69"/>
      <c r="L101" s="69"/>
      <c r="M101" s="69">
        <v>1</v>
      </c>
      <c r="N101" s="70"/>
      <c r="O101" s="73"/>
    </row>
    <row r="102" spans="1:15">
      <c r="A102" s="247"/>
      <c r="B102" s="253">
        <v>5906564130168</v>
      </c>
      <c r="C102" s="2" t="s">
        <v>202</v>
      </c>
      <c r="D102" s="252" t="s">
        <v>203</v>
      </c>
      <c r="E102" s="66">
        <f>VLOOKUP(C102,Całość!B:G,4,0)</f>
        <v>340.65</v>
      </c>
      <c r="F102" s="83">
        <v>23</v>
      </c>
      <c r="G102" s="80">
        <f t="shared" si="14"/>
        <v>418.99949999999995</v>
      </c>
      <c r="H102" s="12"/>
      <c r="I102" s="171"/>
      <c r="J102" s="531"/>
      <c r="K102" s="69"/>
      <c r="L102" s="69"/>
      <c r="M102" s="69">
        <v>1.1000000000000001</v>
      </c>
      <c r="N102" s="70"/>
      <c r="O102" s="73"/>
    </row>
    <row r="103" spans="1:15">
      <c r="A103" s="247"/>
      <c r="B103" s="253">
        <v>5906564132261</v>
      </c>
      <c r="C103" s="2" t="s">
        <v>204</v>
      </c>
      <c r="D103" s="252" t="s">
        <v>205</v>
      </c>
      <c r="E103" s="66">
        <f>VLOOKUP(C103,Całość!B:G,4,0)</f>
        <v>423.58</v>
      </c>
      <c r="F103" s="83">
        <v>23</v>
      </c>
      <c r="G103" s="80">
        <f t="shared" si="14"/>
        <v>521.00339999999994</v>
      </c>
      <c r="H103" s="12"/>
      <c r="I103" s="171"/>
      <c r="J103" s="531"/>
      <c r="K103" s="69"/>
      <c r="L103" s="69"/>
      <c r="M103" s="69">
        <v>1.2</v>
      </c>
      <c r="N103" s="70"/>
      <c r="O103" s="73"/>
    </row>
    <row r="104" spans="1:15" ht="19.5">
      <c r="A104" s="247"/>
      <c r="B104" s="483">
        <v>5906564132315</v>
      </c>
      <c r="C104" s="2" t="s">
        <v>206</v>
      </c>
      <c r="D104" s="252" t="s">
        <v>207</v>
      </c>
      <c r="E104" s="66">
        <f>VLOOKUP(C104,Całość!B:G,4,0)</f>
        <v>1192.68</v>
      </c>
      <c r="F104" s="83">
        <v>23</v>
      </c>
      <c r="G104" s="80">
        <f>E104*1.23</f>
        <v>1466.9964</v>
      </c>
      <c r="H104" s="12"/>
      <c r="I104" s="171"/>
      <c r="J104" s="531"/>
      <c r="K104" s="69"/>
      <c r="L104" s="69"/>
      <c r="M104" s="69">
        <v>0.7</v>
      </c>
      <c r="N104" s="70"/>
      <c r="O104" s="73"/>
    </row>
    <row r="105" spans="1:15" ht="29.25">
      <c r="A105" s="247"/>
      <c r="B105" s="483">
        <v>5906564134777</v>
      </c>
      <c r="C105" s="2" t="s">
        <v>208</v>
      </c>
      <c r="D105" s="252" t="s">
        <v>209</v>
      </c>
      <c r="E105" s="66">
        <f>VLOOKUP(C105,Całość!B:G,4,0)</f>
        <v>1495.94</v>
      </c>
      <c r="F105" s="83">
        <v>23</v>
      </c>
      <c r="G105" s="80">
        <f t="shared" ref="G105" si="15">E105*1.23</f>
        <v>1840.0062</v>
      </c>
      <c r="H105" s="12"/>
      <c r="I105" s="171"/>
      <c r="J105" s="531"/>
      <c r="K105" s="69"/>
      <c r="L105" s="69"/>
      <c r="M105" s="69">
        <v>0.7</v>
      </c>
      <c r="N105" s="70"/>
      <c r="O105" s="73"/>
    </row>
    <row r="106" spans="1:15" ht="19.5">
      <c r="A106" s="247"/>
      <c r="B106" s="484">
        <v>5906564131936</v>
      </c>
      <c r="C106" s="2" t="s">
        <v>210</v>
      </c>
      <c r="D106" s="252" t="s">
        <v>383</v>
      </c>
      <c r="E106" s="66">
        <f>VLOOKUP(C106,Całość!B:G,4,0)</f>
        <v>289.43</v>
      </c>
      <c r="F106" s="83">
        <v>23</v>
      </c>
      <c r="G106" s="80">
        <f t="shared" si="14"/>
        <v>355.99889999999999</v>
      </c>
      <c r="H106" s="12"/>
      <c r="I106" s="171"/>
      <c r="J106" s="531"/>
      <c r="K106" s="69"/>
      <c r="L106" s="69"/>
      <c r="M106" s="69">
        <v>0.8</v>
      </c>
      <c r="N106" s="70"/>
      <c r="O106" s="73"/>
    </row>
    <row r="107" spans="1:15" s="235" customFormat="1" ht="19.5">
      <c r="A107" s="247"/>
      <c r="B107" s="484">
        <v>5906564131943</v>
      </c>
      <c r="C107" s="2" t="s">
        <v>212</v>
      </c>
      <c r="D107" s="252" t="s">
        <v>384</v>
      </c>
      <c r="E107" s="66">
        <f>VLOOKUP(C107,Całość!B:G,4,0)</f>
        <v>308.13</v>
      </c>
      <c r="F107" s="83">
        <v>23</v>
      </c>
      <c r="G107" s="80">
        <f t="shared" si="14"/>
        <v>378.99989999999997</v>
      </c>
      <c r="H107" s="12"/>
      <c r="I107" s="171"/>
      <c r="J107" s="556"/>
      <c r="K107" s="322"/>
      <c r="L107" s="322"/>
      <c r="M107" s="514">
        <v>0.85</v>
      </c>
      <c r="N107" s="70"/>
      <c r="O107" s="73"/>
    </row>
    <row r="108" spans="1:15" s="235" customFormat="1" ht="19.5">
      <c r="A108" s="247"/>
      <c r="B108" s="484">
        <v>5906564131950</v>
      </c>
      <c r="C108" s="2" t="s">
        <v>214</v>
      </c>
      <c r="D108" s="252" t="s">
        <v>385</v>
      </c>
      <c r="E108" s="66">
        <f>VLOOKUP(C108,Całość!B:G,4,0)</f>
        <v>430.9</v>
      </c>
      <c r="F108" s="83">
        <v>23</v>
      </c>
      <c r="G108" s="80">
        <f t="shared" si="14"/>
        <v>530.00699999999995</v>
      </c>
      <c r="H108" s="12"/>
      <c r="I108" s="171"/>
      <c r="J108" s="556"/>
      <c r="K108" s="322"/>
      <c r="L108" s="322"/>
      <c r="M108" s="514">
        <v>1</v>
      </c>
      <c r="N108" s="70"/>
      <c r="O108" s="73"/>
    </row>
    <row r="109" spans="1:15" s="235" customFormat="1" ht="19.5">
      <c r="A109" s="247"/>
      <c r="B109" s="484">
        <v>5906564131967</v>
      </c>
      <c r="C109" s="2" t="s">
        <v>216</v>
      </c>
      <c r="D109" s="252" t="s">
        <v>386</v>
      </c>
      <c r="E109" s="66">
        <f>VLOOKUP(C109,Całość!B:G,4,0)</f>
        <v>1355.29</v>
      </c>
      <c r="F109" s="83">
        <v>23</v>
      </c>
      <c r="G109" s="80">
        <f t="shared" si="14"/>
        <v>1667.0066999999999</v>
      </c>
      <c r="H109" s="12"/>
      <c r="I109" s="171"/>
      <c r="J109" s="556"/>
      <c r="K109" s="322"/>
      <c r="L109" s="322"/>
      <c r="M109" s="514">
        <v>2.2999999999999998</v>
      </c>
      <c r="N109" s="70"/>
      <c r="O109" s="73"/>
    </row>
    <row r="110" spans="1:15" s="235" customFormat="1" ht="19.5">
      <c r="A110" s="247"/>
      <c r="B110" s="484">
        <v>5906564131974</v>
      </c>
      <c r="C110" s="2" t="s">
        <v>218</v>
      </c>
      <c r="D110" s="252" t="s">
        <v>387</v>
      </c>
      <c r="E110" s="66">
        <f>VLOOKUP(C110,Całość!B:G,4,0)</f>
        <v>1439.84</v>
      </c>
      <c r="F110" s="83">
        <v>23</v>
      </c>
      <c r="G110" s="80">
        <f t="shared" si="14"/>
        <v>1771.0031999999999</v>
      </c>
      <c r="H110" s="12"/>
      <c r="I110" s="171"/>
      <c r="J110" s="556"/>
      <c r="K110" s="322"/>
      <c r="L110" s="322"/>
      <c r="M110" s="514">
        <v>2.5</v>
      </c>
      <c r="N110" s="70"/>
      <c r="O110" s="73"/>
    </row>
    <row r="111" spans="1:15" s="235" customFormat="1" ht="17.25" customHeight="1">
      <c r="A111" s="247"/>
      <c r="B111" s="484">
        <v>5906564131004</v>
      </c>
      <c r="C111" s="22" t="s">
        <v>220</v>
      </c>
      <c r="D111" s="254" t="s">
        <v>221</v>
      </c>
      <c r="E111" s="66">
        <f>VLOOKUP(C111,Całość!B:G,4,0)</f>
        <v>75.61</v>
      </c>
      <c r="F111" s="83">
        <v>23</v>
      </c>
      <c r="G111" s="80">
        <f>E111*1.23</f>
        <v>93.000299999999996</v>
      </c>
      <c r="H111" s="12"/>
      <c r="I111" s="171"/>
      <c r="J111" s="556"/>
      <c r="K111" s="322"/>
      <c r="L111" s="322"/>
      <c r="M111" s="514">
        <v>0.36</v>
      </c>
      <c r="N111" s="70"/>
      <c r="O111" s="73"/>
    </row>
    <row r="112" spans="1:15" s="235" customFormat="1" ht="19.5">
      <c r="A112" s="247"/>
      <c r="B112" s="484">
        <v>5906564133275</v>
      </c>
      <c r="C112" s="22" t="s">
        <v>222</v>
      </c>
      <c r="D112" s="254" t="s">
        <v>223</v>
      </c>
      <c r="E112" s="66">
        <f>VLOOKUP(C112,Całość!B:G,4,0)</f>
        <v>102.44</v>
      </c>
      <c r="F112" s="83">
        <v>23</v>
      </c>
      <c r="G112" s="80">
        <f t="shared" si="14"/>
        <v>126.0012</v>
      </c>
      <c r="H112" s="12"/>
      <c r="I112" s="171"/>
      <c r="J112" s="556"/>
      <c r="K112" s="322"/>
      <c r="L112" s="322"/>
      <c r="M112" s="514">
        <v>0.82</v>
      </c>
      <c r="N112" s="70"/>
      <c r="O112" s="73"/>
    </row>
    <row r="113" spans="1:15" s="235" customFormat="1" ht="29.25">
      <c r="A113" s="247"/>
      <c r="B113" s="484">
        <v>5906564131820</v>
      </c>
      <c r="C113" s="22" t="s">
        <v>224</v>
      </c>
      <c r="D113" s="254" t="s">
        <v>225</v>
      </c>
      <c r="E113" s="66">
        <f>VLOOKUP(C113,Całość!B:G,4,0)</f>
        <v>373.98</v>
      </c>
      <c r="F113" s="83">
        <v>23</v>
      </c>
      <c r="G113" s="80">
        <f t="shared" si="14"/>
        <v>459.99540000000002</v>
      </c>
      <c r="H113" s="12"/>
      <c r="I113" s="171"/>
      <c r="J113" s="556"/>
      <c r="K113" s="322"/>
      <c r="L113" s="322"/>
      <c r="M113" s="514">
        <v>1.5</v>
      </c>
      <c r="N113" s="70"/>
      <c r="O113" s="73"/>
    </row>
    <row r="114" spans="1:15" s="235" customFormat="1" ht="29.25">
      <c r="A114" s="247"/>
      <c r="B114" s="484">
        <v>5906564134784</v>
      </c>
      <c r="C114" s="22" t="s">
        <v>226</v>
      </c>
      <c r="D114" s="254" t="s">
        <v>227</v>
      </c>
      <c r="E114" s="66">
        <f>VLOOKUP(C114,Całość!B:G,4,0)</f>
        <v>514.64</v>
      </c>
      <c r="F114" s="83">
        <v>23</v>
      </c>
      <c r="G114" s="80">
        <f t="shared" si="14"/>
        <v>633.00720000000001</v>
      </c>
      <c r="H114" s="12"/>
      <c r="I114" s="171"/>
      <c r="J114" s="556"/>
      <c r="K114" s="322"/>
      <c r="L114" s="322"/>
      <c r="M114" s="514">
        <v>2.8</v>
      </c>
      <c r="N114" s="70"/>
      <c r="O114" s="73"/>
    </row>
    <row r="115" spans="1:15" s="235" customFormat="1" ht="19.5">
      <c r="A115" s="118"/>
      <c r="B115" s="250">
        <v>5906564191510</v>
      </c>
      <c r="C115" s="22" t="s">
        <v>228</v>
      </c>
      <c r="D115" s="254" t="s">
        <v>229</v>
      </c>
      <c r="E115" s="66">
        <f>VLOOKUP(C115,Całość!B:G,4,0)</f>
        <v>117.07</v>
      </c>
      <c r="F115" s="83">
        <v>23</v>
      </c>
      <c r="G115" s="80">
        <f>E115*1.23</f>
        <v>143.99609999999998</v>
      </c>
      <c r="H115" s="12"/>
      <c r="I115" s="171"/>
      <c r="J115" s="556"/>
      <c r="K115" s="322"/>
      <c r="L115" s="322"/>
      <c r="M115" s="514">
        <v>4</v>
      </c>
      <c r="N115" s="70"/>
      <c r="O115" s="73"/>
    </row>
    <row r="116" spans="1:15" s="235" customFormat="1" ht="20.25" customHeight="1">
      <c r="A116" s="118"/>
      <c r="B116" s="250">
        <v>5906564134746</v>
      </c>
      <c r="C116" s="22" t="s">
        <v>230</v>
      </c>
      <c r="D116" s="254" t="s">
        <v>231</v>
      </c>
      <c r="E116" s="66" t="e">
        <f>VLOOKUP(C116,Całość!B:G,4,0)</f>
        <v>#N/A</v>
      </c>
      <c r="F116" s="83">
        <v>23</v>
      </c>
      <c r="G116" s="80" t="e">
        <f t="shared" si="14"/>
        <v>#N/A</v>
      </c>
      <c r="H116" s="12"/>
      <c r="I116" s="171"/>
      <c r="J116" s="556"/>
      <c r="K116" s="322"/>
      <c r="L116" s="322"/>
      <c r="M116" s="514">
        <v>4</v>
      </c>
      <c r="N116" s="70"/>
      <c r="O116" s="7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Obraz Microsoft Photo Editor 3.0" shapeId="4097" r:id="rId4">
          <objectPr defaultSize="0" autoPict="0" r:id="rId5">
            <anchor moveWithCells="1" sizeWithCells="1">
              <from>
                <xdr:col>0</xdr:col>
                <xdr:colOff>114300</xdr:colOff>
                <xdr:row>94</xdr:row>
                <xdr:rowOff>57150</xdr:rowOff>
              </from>
              <to>
                <xdr:col>0</xdr:col>
                <xdr:colOff>714375</xdr:colOff>
                <xdr:row>99</xdr:row>
                <xdr:rowOff>38100</xdr:rowOff>
              </to>
            </anchor>
          </objectPr>
        </oleObject>
      </mc:Choice>
      <mc:Fallback>
        <oleObject progId="Obraz Microsoft Photo Editor 3.0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pane ySplit="1" topLeftCell="A23" activePane="bottomLeft" state="frozen"/>
      <selection pane="bottomLeft" activeCell="E34" sqref="E34"/>
    </sheetView>
  </sheetViews>
  <sheetFormatPr defaultRowHeight="11.25"/>
  <cols>
    <col min="1" max="2" width="12.85546875" style="107" customWidth="1"/>
    <col min="3" max="3" width="20.28515625" style="74" bestFit="1" customWidth="1"/>
    <col min="4" max="4" width="36.85546875" style="49" customWidth="1"/>
    <col min="5" max="5" width="11.42578125" style="49" customWidth="1"/>
    <col min="6" max="6" width="4.140625" style="52" customWidth="1"/>
    <col min="7" max="7" width="11.5703125" style="49" customWidth="1"/>
    <col min="8" max="8" width="9" style="49" customWidth="1"/>
    <col min="9" max="9" width="12.85546875" style="49" bestFit="1" customWidth="1"/>
    <col min="10" max="10" width="15.5703125" style="49" bestFit="1" customWidth="1"/>
    <col min="11" max="11" width="11" style="52" bestFit="1" customWidth="1"/>
    <col min="12" max="12" width="12.85546875" style="52" bestFit="1" customWidth="1"/>
    <col min="13" max="13" width="12.7109375" style="52" bestFit="1" customWidth="1"/>
    <col min="14" max="14" width="9.42578125" style="52" bestFit="1" customWidth="1"/>
    <col min="15" max="15" width="10.42578125" style="52" bestFit="1" customWidth="1"/>
    <col min="16" max="16" width="18.5703125" style="74" bestFit="1" customWidth="1"/>
    <col min="17" max="16384" width="9.140625" style="74"/>
  </cols>
  <sheetData>
    <row r="1" spans="1:16" s="237" customFormat="1" ht="15.75">
      <c r="A1" s="266" t="s">
        <v>248</v>
      </c>
      <c r="B1" s="258"/>
      <c r="C1" s="156"/>
      <c r="D1" s="156"/>
      <c r="E1" s="156"/>
      <c r="F1" s="156"/>
      <c r="G1" s="156"/>
      <c r="H1" s="156"/>
      <c r="I1" s="156"/>
      <c r="J1" s="156"/>
      <c r="K1" s="508"/>
      <c r="L1" s="508"/>
      <c r="M1" s="508"/>
      <c r="N1" s="508"/>
      <c r="O1" s="509"/>
    </row>
    <row r="2" spans="1:16" s="14" customFormat="1">
      <c r="A2" s="341"/>
      <c r="B2" s="342"/>
      <c r="C2" s="343"/>
      <c r="D2" s="343"/>
      <c r="E2" s="343"/>
      <c r="F2" s="343"/>
      <c r="G2" s="343"/>
      <c r="H2" s="343"/>
      <c r="I2" s="343"/>
      <c r="J2" s="343"/>
      <c r="K2" s="510"/>
      <c r="L2" s="510"/>
      <c r="M2" s="510"/>
      <c r="N2" s="510"/>
      <c r="O2" s="511"/>
    </row>
    <row r="3" spans="1:16" s="237" customFormat="1" ht="15.75">
      <c r="A3" s="267"/>
      <c r="B3" s="268" t="s">
        <v>405</v>
      </c>
      <c r="C3" s="269"/>
      <c r="D3" s="269"/>
      <c r="E3" s="269"/>
      <c r="F3" s="269"/>
      <c r="G3" s="270"/>
      <c r="H3" s="269"/>
      <c r="I3" s="269"/>
      <c r="J3" s="269"/>
      <c r="K3" s="512"/>
      <c r="L3" s="512"/>
      <c r="M3" s="512"/>
      <c r="N3" s="512"/>
      <c r="O3" s="513"/>
      <c r="P3" s="259"/>
    </row>
    <row r="4" spans="1:16" s="235" customFormat="1">
      <c r="A4" s="271"/>
      <c r="B4" s="64" t="s">
        <v>1</v>
      </c>
      <c r="C4" s="65" t="s">
        <v>2</v>
      </c>
      <c r="D4" s="66" t="s">
        <v>3</v>
      </c>
      <c r="E4" s="66" t="s">
        <v>5</v>
      </c>
      <c r="F4" s="83" t="s">
        <v>310</v>
      </c>
      <c r="G4" s="84" t="s">
        <v>6</v>
      </c>
      <c r="H4" s="68" t="s">
        <v>312</v>
      </c>
      <c r="I4" s="13" t="s">
        <v>406</v>
      </c>
      <c r="J4" s="13" t="s">
        <v>331</v>
      </c>
      <c r="K4" s="322" t="s">
        <v>313</v>
      </c>
      <c r="L4" s="322" t="s">
        <v>314</v>
      </c>
      <c r="M4" s="322" t="s">
        <v>315</v>
      </c>
      <c r="N4" s="514" t="s">
        <v>332</v>
      </c>
      <c r="O4" s="70" t="s">
        <v>317</v>
      </c>
    </row>
    <row r="5" spans="1:16" ht="12.75" customHeight="1">
      <c r="A5" s="271"/>
      <c r="B5" s="177">
        <v>5906564134531</v>
      </c>
      <c r="C5" s="170" t="s">
        <v>249</v>
      </c>
      <c r="D5" s="272" t="s">
        <v>250</v>
      </c>
      <c r="E5" s="66">
        <f>VLOOKUP(C5,Całość!B:G,4,0)</f>
        <v>4310.57</v>
      </c>
      <c r="F5" s="83">
        <v>23</v>
      </c>
      <c r="G5" s="80">
        <f t="shared" ref="G5:G6" si="0">E5*1.23</f>
        <v>5302.0010999999995</v>
      </c>
      <c r="H5" s="72" t="s">
        <v>407</v>
      </c>
      <c r="I5" s="12">
        <v>36</v>
      </c>
      <c r="J5" s="12">
        <v>41</v>
      </c>
      <c r="K5" s="322">
        <v>790</v>
      </c>
      <c r="L5" s="322">
        <v>405</v>
      </c>
      <c r="M5" s="322">
        <v>300</v>
      </c>
      <c r="N5" s="514">
        <v>21.4</v>
      </c>
      <c r="O5" s="70">
        <f t="shared" ref="O5:O6" si="1">K5*L5*M5/1000000000</f>
        <v>9.5985000000000001E-2</v>
      </c>
      <c r="P5" s="261"/>
    </row>
    <row r="6" spans="1:16" s="116" customFormat="1" ht="12.75" customHeight="1">
      <c r="A6" s="271"/>
      <c r="B6" s="177">
        <v>5906564134548</v>
      </c>
      <c r="C6" s="170" t="s">
        <v>252</v>
      </c>
      <c r="D6" s="66" t="s">
        <v>408</v>
      </c>
      <c r="E6" s="66">
        <f>VLOOKUP(C6,Całość!B:G,4,0)</f>
        <v>4310.57</v>
      </c>
      <c r="F6" s="83">
        <v>23</v>
      </c>
      <c r="G6" s="80">
        <f t="shared" si="0"/>
        <v>5302.0010999999995</v>
      </c>
      <c r="H6" s="72" t="s">
        <v>407</v>
      </c>
      <c r="I6" s="12">
        <v>36</v>
      </c>
      <c r="J6" s="12">
        <v>41</v>
      </c>
      <c r="K6" s="322">
        <v>790</v>
      </c>
      <c r="L6" s="322">
        <v>405</v>
      </c>
      <c r="M6" s="322">
        <v>300</v>
      </c>
      <c r="N6" s="514">
        <v>21.4</v>
      </c>
      <c r="O6" s="70">
        <f t="shared" si="1"/>
        <v>9.5985000000000001E-2</v>
      </c>
      <c r="P6" s="261"/>
    </row>
    <row r="7" spans="1:16" ht="12.75" customHeight="1">
      <c r="A7" s="273"/>
      <c r="B7" s="274" t="s">
        <v>409</v>
      </c>
      <c r="C7" s="275"/>
      <c r="D7" s="275"/>
      <c r="E7" s="275"/>
      <c r="F7" s="275"/>
      <c r="G7" s="276"/>
      <c r="H7" s="277"/>
      <c r="I7" s="277"/>
      <c r="J7" s="277"/>
      <c r="K7" s="186"/>
      <c r="L7" s="186"/>
      <c r="M7" s="186"/>
      <c r="N7" s="186"/>
      <c r="O7" s="515"/>
      <c r="P7" s="261"/>
    </row>
    <row r="8" spans="1:16">
      <c r="A8" s="278"/>
      <c r="B8" s="279"/>
      <c r="C8" s="280"/>
      <c r="D8" s="46"/>
      <c r="E8" s="46"/>
      <c r="F8" s="47"/>
      <c r="G8" s="76"/>
      <c r="H8" s="99"/>
      <c r="I8" s="100"/>
      <c r="J8" s="100"/>
      <c r="K8" s="100"/>
      <c r="L8" s="100"/>
      <c r="M8" s="100"/>
      <c r="N8" s="100"/>
      <c r="O8" s="281"/>
      <c r="P8" s="261"/>
    </row>
    <row r="9" spans="1:16" s="61" customFormat="1" ht="15.75">
      <c r="A9" s="267"/>
      <c r="B9" s="268" t="s">
        <v>410</v>
      </c>
      <c r="C9" s="269"/>
      <c r="D9" s="269"/>
      <c r="E9" s="269"/>
      <c r="F9" s="269"/>
      <c r="G9" s="270"/>
      <c r="H9" s="282"/>
      <c r="I9" s="283"/>
      <c r="J9" s="283"/>
      <c r="K9" s="516"/>
      <c r="L9" s="516"/>
      <c r="M9" s="516"/>
      <c r="N9" s="516"/>
      <c r="O9" s="517"/>
      <c r="P9" s="259"/>
    </row>
    <row r="10" spans="1:16" s="235" customFormat="1">
      <c r="A10" s="271"/>
      <c r="B10" s="64" t="s">
        <v>1</v>
      </c>
      <c r="C10" s="65" t="s">
        <v>2</v>
      </c>
      <c r="D10" s="66" t="s">
        <v>3</v>
      </c>
      <c r="E10" s="66" t="s">
        <v>5</v>
      </c>
      <c r="F10" s="83" t="s">
        <v>310</v>
      </c>
      <c r="G10" s="84" t="s">
        <v>6</v>
      </c>
      <c r="H10" s="68" t="s">
        <v>312</v>
      </c>
      <c r="I10" s="13" t="s">
        <v>406</v>
      </c>
      <c r="J10" s="13" t="s">
        <v>331</v>
      </c>
      <c r="K10" s="322" t="s">
        <v>313</v>
      </c>
      <c r="L10" s="322" t="s">
        <v>314</v>
      </c>
      <c r="M10" s="322" t="s">
        <v>315</v>
      </c>
      <c r="N10" s="514" t="s">
        <v>332</v>
      </c>
      <c r="O10" s="70" t="s">
        <v>317</v>
      </c>
    </row>
    <row r="11" spans="1:16" s="235" customFormat="1" ht="14.25" customHeight="1">
      <c r="A11" s="271"/>
      <c r="B11" s="169">
        <v>5906564134517</v>
      </c>
      <c r="C11" s="170" t="s">
        <v>255</v>
      </c>
      <c r="D11" s="272" t="s">
        <v>250</v>
      </c>
      <c r="E11" s="66">
        <f>VLOOKUP(C11,Całość!B:G,4,0)</f>
        <v>4038.21</v>
      </c>
      <c r="F11" s="83">
        <v>23</v>
      </c>
      <c r="G11" s="80">
        <f t="shared" ref="G11:G12" si="2">E11*1.23</f>
        <v>4966.9983000000002</v>
      </c>
      <c r="H11" s="72" t="s">
        <v>407</v>
      </c>
      <c r="I11" s="12">
        <v>36</v>
      </c>
      <c r="J11" s="12">
        <v>41</v>
      </c>
      <c r="K11" s="322">
        <v>790</v>
      </c>
      <c r="L11" s="322">
        <v>405</v>
      </c>
      <c r="M11" s="322">
        <v>255</v>
      </c>
      <c r="N11" s="514">
        <v>16.2</v>
      </c>
      <c r="O11" s="70">
        <f t="shared" ref="O11:O12" si="3">K11*L11*M11/1000000000</f>
        <v>8.158725E-2</v>
      </c>
      <c r="P11" s="261"/>
    </row>
    <row r="12" spans="1:16" s="235" customFormat="1" ht="14.25" customHeight="1">
      <c r="A12" s="271"/>
      <c r="B12" s="169">
        <v>5906564134524</v>
      </c>
      <c r="C12" s="170" t="s">
        <v>257</v>
      </c>
      <c r="D12" s="66" t="s">
        <v>408</v>
      </c>
      <c r="E12" s="66">
        <f>VLOOKUP(C12,Całość!B:G,4,0)</f>
        <v>4038.21</v>
      </c>
      <c r="F12" s="83">
        <v>23</v>
      </c>
      <c r="G12" s="80">
        <f t="shared" si="2"/>
        <v>4966.9983000000002</v>
      </c>
      <c r="H12" s="72" t="s">
        <v>407</v>
      </c>
      <c r="I12" s="12">
        <v>36</v>
      </c>
      <c r="J12" s="12">
        <v>41</v>
      </c>
      <c r="K12" s="322">
        <v>790</v>
      </c>
      <c r="L12" s="322">
        <v>405</v>
      </c>
      <c r="M12" s="322">
        <v>255</v>
      </c>
      <c r="N12" s="514">
        <v>16.2</v>
      </c>
      <c r="O12" s="70">
        <f t="shared" si="3"/>
        <v>8.158725E-2</v>
      </c>
      <c r="P12" s="261"/>
    </row>
    <row r="13" spans="1:16" s="235" customFormat="1" ht="14.25" customHeight="1">
      <c r="A13" s="273"/>
      <c r="B13" s="274" t="s">
        <v>411</v>
      </c>
      <c r="C13" s="275"/>
      <c r="D13" s="275"/>
      <c r="E13" s="275"/>
      <c r="F13" s="275"/>
      <c r="G13" s="276"/>
      <c r="H13" s="277"/>
      <c r="I13" s="277"/>
      <c r="J13" s="277"/>
      <c r="K13" s="518"/>
      <c r="L13" s="518"/>
      <c r="M13" s="518"/>
      <c r="N13" s="519"/>
      <c r="O13" s="520"/>
      <c r="P13" s="261"/>
    </row>
    <row r="14" spans="1:16">
      <c r="A14" s="284"/>
      <c r="B14" s="285"/>
      <c r="C14" s="286"/>
      <c r="D14" s="287"/>
      <c r="E14" s="287"/>
      <c r="F14" s="286"/>
      <c r="G14" s="286"/>
      <c r="H14" s="288"/>
      <c r="I14" s="289"/>
      <c r="J14" s="289"/>
      <c r="K14" s="100"/>
      <c r="L14" s="100"/>
      <c r="M14" s="100"/>
      <c r="N14" s="100"/>
      <c r="O14" s="281"/>
      <c r="P14" s="261"/>
    </row>
    <row r="15" spans="1:16" s="61" customFormat="1" ht="15.75">
      <c r="A15" s="290"/>
      <c r="B15" s="291" t="s">
        <v>412</v>
      </c>
      <c r="C15" s="292"/>
      <c r="D15" s="292"/>
      <c r="E15" s="292"/>
      <c r="F15" s="292"/>
      <c r="G15" s="292"/>
      <c r="H15" s="293"/>
      <c r="I15" s="294"/>
      <c r="J15" s="294"/>
      <c r="K15" s="521"/>
      <c r="L15" s="521"/>
      <c r="M15" s="521"/>
      <c r="N15" s="521"/>
      <c r="O15" s="522"/>
    </row>
    <row r="16" spans="1:16" s="235" customFormat="1">
      <c r="A16" s="295"/>
      <c r="B16" s="64" t="s">
        <v>1</v>
      </c>
      <c r="C16" s="65" t="s">
        <v>2</v>
      </c>
      <c r="D16" s="66" t="s">
        <v>3</v>
      </c>
      <c r="E16" s="66" t="s">
        <v>5</v>
      </c>
      <c r="F16" s="83" t="s">
        <v>310</v>
      </c>
      <c r="G16" s="84" t="s">
        <v>6</v>
      </c>
      <c r="H16" s="68" t="s">
        <v>312</v>
      </c>
      <c r="I16" s="13" t="s">
        <v>406</v>
      </c>
      <c r="J16" s="13" t="s">
        <v>331</v>
      </c>
      <c r="K16" s="322" t="s">
        <v>313</v>
      </c>
      <c r="L16" s="322" t="s">
        <v>314</v>
      </c>
      <c r="M16" s="322" t="s">
        <v>315</v>
      </c>
      <c r="N16" s="514" t="s">
        <v>332</v>
      </c>
      <c r="O16" s="70" t="s">
        <v>317</v>
      </c>
    </row>
    <row r="17" spans="1:16" s="235" customFormat="1" ht="14.25" customHeight="1">
      <c r="A17" s="295"/>
      <c r="B17" s="296">
        <v>5906564134647</v>
      </c>
      <c r="C17" s="170" t="s">
        <v>259</v>
      </c>
      <c r="D17" s="272" t="s">
        <v>250</v>
      </c>
      <c r="E17" s="66">
        <f>VLOOKUP(C17,Całość!B:G,4,0)</f>
        <v>3930.9</v>
      </c>
      <c r="F17" s="83">
        <v>23</v>
      </c>
      <c r="G17" s="80">
        <f t="shared" ref="G17:G18" si="4">E17*1.23</f>
        <v>4835.0069999999996</v>
      </c>
      <c r="H17" s="72" t="s">
        <v>407</v>
      </c>
      <c r="I17" s="12">
        <v>36</v>
      </c>
      <c r="J17" s="12">
        <v>41</v>
      </c>
      <c r="K17" s="322">
        <v>790</v>
      </c>
      <c r="L17" s="322">
        <v>405</v>
      </c>
      <c r="M17" s="322">
        <v>300</v>
      </c>
      <c r="N17" s="514">
        <v>21.4</v>
      </c>
      <c r="O17" s="70">
        <f>K17*L17*M17/1000000000</f>
        <v>9.5985000000000001E-2</v>
      </c>
      <c r="P17" s="261"/>
    </row>
    <row r="18" spans="1:16" s="235" customFormat="1" ht="14.25" customHeight="1">
      <c r="A18" s="295"/>
      <c r="B18" s="296">
        <v>5906564134654</v>
      </c>
      <c r="C18" s="170" t="s">
        <v>261</v>
      </c>
      <c r="D18" s="66" t="s">
        <v>408</v>
      </c>
      <c r="E18" s="66">
        <f>VLOOKUP(C18,Całość!B:G,4,0)</f>
        <v>3930.9</v>
      </c>
      <c r="F18" s="83">
        <v>23</v>
      </c>
      <c r="G18" s="80">
        <f t="shared" si="4"/>
        <v>4835.0069999999996</v>
      </c>
      <c r="H18" s="72" t="s">
        <v>407</v>
      </c>
      <c r="I18" s="12">
        <v>36</v>
      </c>
      <c r="J18" s="12">
        <v>41</v>
      </c>
      <c r="K18" s="322">
        <v>790</v>
      </c>
      <c r="L18" s="322">
        <v>405</v>
      </c>
      <c r="M18" s="322">
        <v>300</v>
      </c>
      <c r="N18" s="514">
        <v>21.4</v>
      </c>
      <c r="O18" s="70">
        <f t="shared" ref="O18" si="5">K18*L18*M18/1000000000</f>
        <v>9.5985000000000001E-2</v>
      </c>
      <c r="P18" s="261"/>
    </row>
    <row r="19" spans="1:16" s="235" customFormat="1" ht="21.75" customHeight="1">
      <c r="A19" s="297"/>
      <c r="B19" s="577" t="s">
        <v>413</v>
      </c>
      <c r="C19" s="578"/>
      <c r="D19" s="578"/>
      <c r="E19" s="578"/>
      <c r="F19" s="578"/>
      <c r="G19" s="579"/>
      <c r="H19" s="298"/>
      <c r="I19" s="298"/>
      <c r="J19" s="298"/>
      <c r="K19" s="518"/>
      <c r="L19" s="518"/>
      <c r="M19" s="518"/>
      <c r="N19" s="519"/>
      <c r="O19" s="520"/>
      <c r="P19" s="261"/>
    </row>
    <row r="20" spans="1:16" s="210" customFormat="1">
      <c r="A20" s="349"/>
      <c r="B20" s="299"/>
      <c r="C20" s="299"/>
      <c r="D20" s="299"/>
      <c r="E20" s="299"/>
      <c r="F20" s="299"/>
      <c r="G20" s="300"/>
      <c r="H20" s="301"/>
      <c r="I20" s="302"/>
      <c r="J20" s="302"/>
      <c r="K20" s="523"/>
      <c r="L20" s="523"/>
      <c r="M20" s="523"/>
      <c r="N20" s="523"/>
      <c r="O20" s="524"/>
      <c r="P20" s="261"/>
    </row>
    <row r="21" spans="1:16" s="237" customFormat="1" ht="15.75">
      <c r="A21" s="53"/>
      <c r="B21" s="54" t="s">
        <v>414</v>
      </c>
      <c r="C21" s="162"/>
      <c r="D21" s="163"/>
      <c r="E21" s="163"/>
      <c r="F21" s="162"/>
      <c r="G21" s="164"/>
      <c r="H21" s="165"/>
      <c r="I21" s="166"/>
      <c r="J21" s="166"/>
      <c r="K21" s="60"/>
      <c r="L21" s="60"/>
      <c r="M21" s="60"/>
      <c r="N21" s="60"/>
      <c r="O21" s="525"/>
      <c r="P21" s="259"/>
    </row>
    <row r="22" spans="1:16" s="235" customFormat="1">
      <c r="A22" s="63"/>
      <c r="B22" s="64" t="s">
        <v>1</v>
      </c>
      <c r="C22" s="65" t="s">
        <v>2</v>
      </c>
      <c r="D22" s="66" t="s">
        <v>3</v>
      </c>
      <c r="E22" s="66" t="s">
        <v>5</v>
      </c>
      <c r="F22" s="83" t="s">
        <v>310</v>
      </c>
      <c r="G22" s="84" t="s">
        <v>6</v>
      </c>
      <c r="H22" s="68" t="s">
        <v>312</v>
      </c>
      <c r="I22" s="13" t="s">
        <v>406</v>
      </c>
      <c r="J22" s="13" t="s">
        <v>331</v>
      </c>
      <c r="K22" s="322" t="s">
        <v>313</v>
      </c>
      <c r="L22" s="322" t="s">
        <v>314</v>
      </c>
      <c r="M22" s="322" t="s">
        <v>315</v>
      </c>
      <c r="N22" s="514" t="s">
        <v>332</v>
      </c>
      <c r="O22" s="70" t="s">
        <v>317</v>
      </c>
    </row>
    <row r="23" spans="1:16" ht="12.75" customHeight="1">
      <c r="A23" s="63"/>
      <c r="B23" s="168">
        <v>5906564134623</v>
      </c>
      <c r="C23" s="170" t="s">
        <v>263</v>
      </c>
      <c r="D23" s="272" t="s">
        <v>250</v>
      </c>
      <c r="E23" s="66">
        <f>VLOOKUP(C23,Całość!B:G,4,0)</f>
        <v>3670.73</v>
      </c>
      <c r="F23" s="83">
        <v>23</v>
      </c>
      <c r="G23" s="80">
        <f t="shared" ref="G23:G24" si="6">E23*1.23</f>
        <v>4514.9979000000003</v>
      </c>
      <c r="H23" s="72" t="s">
        <v>407</v>
      </c>
      <c r="I23" s="12">
        <v>36</v>
      </c>
      <c r="J23" s="12">
        <v>41</v>
      </c>
      <c r="K23" s="322">
        <v>790</v>
      </c>
      <c r="L23" s="322">
        <v>405</v>
      </c>
      <c r="M23" s="322">
        <v>255</v>
      </c>
      <c r="N23" s="69">
        <v>16.2</v>
      </c>
      <c r="O23" s="70">
        <f t="shared" ref="O23:O24" si="7">K23*L23*M23/1000000000</f>
        <v>8.158725E-2</v>
      </c>
      <c r="P23" s="261"/>
    </row>
    <row r="24" spans="1:16" ht="12.75" customHeight="1">
      <c r="A24" s="63"/>
      <c r="B24" s="168">
        <v>5906564134630</v>
      </c>
      <c r="C24" s="170" t="s">
        <v>265</v>
      </c>
      <c r="D24" s="272" t="s">
        <v>408</v>
      </c>
      <c r="E24" s="66">
        <f>VLOOKUP(C24,Całość!B:G,4,0)</f>
        <v>3670.73</v>
      </c>
      <c r="F24" s="83">
        <v>23</v>
      </c>
      <c r="G24" s="80">
        <f t="shared" si="6"/>
        <v>4514.9979000000003</v>
      </c>
      <c r="H24" s="72" t="s">
        <v>407</v>
      </c>
      <c r="I24" s="12">
        <v>36</v>
      </c>
      <c r="J24" s="12">
        <v>41</v>
      </c>
      <c r="K24" s="322">
        <v>790</v>
      </c>
      <c r="L24" s="322">
        <v>405</v>
      </c>
      <c r="M24" s="322">
        <v>255</v>
      </c>
      <c r="N24" s="69">
        <v>16.2</v>
      </c>
      <c r="O24" s="70">
        <f t="shared" si="7"/>
        <v>8.158725E-2</v>
      </c>
      <c r="P24" s="261"/>
    </row>
    <row r="25" spans="1:16" ht="23.25" customHeight="1">
      <c r="A25" s="75"/>
      <c r="B25" s="580" t="s">
        <v>415</v>
      </c>
      <c r="C25" s="581"/>
      <c r="D25" s="581"/>
      <c r="E25" s="581"/>
      <c r="F25" s="581"/>
      <c r="G25" s="582"/>
      <c r="H25" s="277"/>
      <c r="I25" s="277"/>
      <c r="J25" s="277"/>
      <c r="K25" s="186"/>
      <c r="L25" s="186"/>
      <c r="M25" s="186"/>
      <c r="N25" s="186"/>
      <c r="O25" s="515"/>
      <c r="P25" s="261"/>
    </row>
    <row r="26" spans="1:16">
      <c r="A26" s="43"/>
      <c r="B26" s="44"/>
      <c r="C26" s="303"/>
      <c r="D26" s="304"/>
      <c r="E26" s="304"/>
      <c r="F26" s="303"/>
      <c r="G26" s="305"/>
      <c r="H26" s="306"/>
      <c r="I26" s="307"/>
      <c r="J26" s="307"/>
      <c r="K26" s="100"/>
      <c r="L26" s="100"/>
      <c r="M26" s="100"/>
      <c r="N26" s="100"/>
      <c r="O26" s="281"/>
      <c r="P26" s="261"/>
    </row>
    <row r="27" spans="1:16" s="61" customFormat="1" ht="15.75">
      <c r="A27" s="267"/>
      <c r="B27" s="268" t="s">
        <v>416</v>
      </c>
      <c r="C27" s="269"/>
      <c r="D27" s="269"/>
      <c r="E27" s="269"/>
      <c r="F27" s="269"/>
      <c r="G27" s="270"/>
      <c r="H27" s="308"/>
      <c r="I27" s="309"/>
      <c r="J27" s="309"/>
      <c r="K27" s="526"/>
      <c r="L27" s="526"/>
      <c r="M27" s="526"/>
      <c r="N27" s="526"/>
      <c r="O27" s="527"/>
      <c r="P27" s="259"/>
    </row>
    <row r="28" spans="1:16" s="235" customFormat="1">
      <c r="A28" s="271"/>
      <c r="B28" s="64" t="s">
        <v>1</v>
      </c>
      <c r="C28" s="65" t="s">
        <v>2</v>
      </c>
      <c r="D28" s="66" t="s">
        <v>3</v>
      </c>
      <c r="E28" s="66" t="s">
        <v>5</v>
      </c>
      <c r="F28" s="83" t="s">
        <v>310</v>
      </c>
      <c r="G28" s="84" t="s">
        <v>6</v>
      </c>
      <c r="H28" s="68" t="s">
        <v>312</v>
      </c>
      <c r="I28" s="13" t="s">
        <v>406</v>
      </c>
      <c r="J28" s="13" t="s">
        <v>331</v>
      </c>
      <c r="K28" s="322" t="s">
        <v>313</v>
      </c>
      <c r="L28" s="322" t="s">
        <v>314</v>
      </c>
      <c r="M28" s="322" t="s">
        <v>315</v>
      </c>
      <c r="N28" s="514" t="s">
        <v>332</v>
      </c>
      <c r="O28" s="70" t="s">
        <v>317</v>
      </c>
    </row>
    <row r="29" spans="1:16" s="235" customFormat="1" ht="17.25" customHeight="1">
      <c r="A29" s="271"/>
      <c r="B29" s="169">
        <v>5906564134173</v>
      </c>
      <c r="C29" s="170" t="s">
        <v>267</v>
      </c>
      <c r="D29" s="272" t="s">
        <v>250</v>
      </c>
      <c r="E29" s="66">
        <f>VLOOKUP(C29,Całość!B:G,4,0)</f>
        <v>10286.99</v>
      </c>
      <c r="F29" s="83">
        <v>23</v>
      </c>
      <c r="G29" s="80">
        <f t="shared" ref="G29:G30" si="8">E29*1.23</f>
        <v>12652.9977</v>
      </c>
      <c r="H29" s="72" t="s">
        <v>417</v>
      </c>
      <c r="I29" s="12">
        <v>36</v>
      </c>
      <c r="J29" s="12">
        <v>41</v>
      </c>
      <c r="K29" s="322">
        <v>1900</v>
      </c>
      <c r="L29" s="322">
        <v>600</v>
      </c>
      <c r="M29" s="322">
        <v>800</v>
      </c>
      <c r="N29" s="514">
        <v>153</v>
      </c>
      <c r="O29" s="70">
        <f t="shared" ref="O29:O30" si="9">K29*L29*M29/1000000000</f>
        <v>0.91200000000000003</v>
      </c>
      <c r="P29" s="261"/>
    </row>
    <row r="30" spans="1:16" ht="17.25" customHeight="1">
      <c r="A30" s="271"/>
      <c r="B30" s="169">
        <v>5906564134180</v>
      </c>
      <c r="C30" s="170" t="s">
        <v>269</v>
      </c>
      <c r="D30" s="66" t="s">
        <v>408</v>
      </c>
      <c r="E30" s="66">
        <f>VLOOKUP(C30,Całość!B:G,4,0)</f>
        <v>10286.99</v>
      </c>
      <c r="F30" s="83">
        <v>23</v>
      </c>
      <c r="G30" s="80">
        <f t="shared" si="8"/>
        <v>12652.9977</v>
      </c>
      <c r="H30" s="72" t="s">
        <v>417</v>
      </c>
      <c r="I30" s="12">
        <v>36</v>
      </c>
      <c r="J30" s="12">
        <v>41</v>
      </c>
      <c r="K30" s="322">
        <v>1900</v>
      </c>
      <c r="L30" s="322">
        <v>600</v>
      </c>
      <c r="M30" s="322">
        <v>800</v>
      </c>
      <c r="N30" s="514">
        <v>153</v>
      </c>
      <c r="O30" s="70">
        <f t="shared" si="9"/>
        <v>0.91200000000000003</v>
      </c>
      <c r="P30" s="261"/>
    </row>
    <row r="31" spans="1:16">
      <c r="A31" s="43"/>
      <c r="B31" s="44"/>
      <c r="C31" s="303"/>
      <c r="D31" s="304"/>
      <c r="E31" s="304"/>
      <c r="F31" s="303"/>
      <c r="G31" s="305"/>
      <c r="H31" s="303"/>
      <c r="I31" s="303"/>
      <c r="J31" s="303"/>
      <c r="K31" s="46"/>
      <c r="L31" s="46"/>
      <c r="M31" s="46"/>
      <c r="N31" s="46"/>
      <c r="O31" s="76"/>
      <c r="P31" s="261"/>
    </row>
    <row r="32" spans="1:16" s="61" customFormat="1" ht="15.75">
      <c r="A32" s="290"/>
      <c r="B32" s="291" t="s">
        <v>418</v>
      </c>
      <c r="C32" s="292"/>
      <c r="D32" s="292"/>
      <c r="E32" s="292"/>
      <c r="F32" s="292"/>
      <c r="G32" s="310"/>
      <c r="H32" s="292"/>
      <c r="I32" s="292"/>
      <c r="J32" s="292"/>
      <c r="K32" s="528"/>
      <c r="L32" s="528"/>
      <c r="M32" s="528"/>
      <c r="N32" s="528"/>
      <c r="O32" s="529"/>
      <c r="P32" s="259"/>
    </row>
    <row r="33" spans="1:17">
      <c r="A33" s="295"/>
      <c r="B33" s="311" t="s">
        <v>1</v>
      </c>
      <c r="C33" s="65" t="s">
        <v>2</v>
      </c>
      <c r="D33" s="66" t="s">
        <v>3</v>
      </c>
      <c r="E33" s="66" t="s">
        <v>5</v>
      </c>
      <c r="F33" s="83" t="s">
        <v>310</v>
      </c>
      <c r="G33" s="84" t="s">
        <v>6</v>
      </c>
      <c r="H33" s="68" t="s">
        <v>312</v>
      </c>
      <c r="I33" s="13" t="s">
        <v>406</v>
      </c>
      <c r="J33" s="13" t="s">
        <v>331</v>
      </c>
      <c r="K33" s="69" t="s">
        <v>313</v>
      </c>
      <c r="L33" s="69" t="s">
        <v>314</v>
      </c>
      <c r="M33" s="69" t="s">
        <v>315</v>
      </c>
      <c r="N33" s="69" t="s">
        <v>332</v>
      </c>
      <c r="O33" s="70" t="s">
        <v>317</v>
      </c>
      <c r="P33" s="235"/>
    </row>
    <row r="34" spans="1:17">
      <c r="A34" s="295"/>
      <c r="B34" s="312" t="s">
        <v>419</v>
      </c>
      <c r="C34" s="170" t="s">
        <v>271</v>
      </c>
      <c r="D34" s="66" t="s">
        <v>272</v>
      </c>
      <c r="E34" s="66">
        <f>VLOOKUP(C34,Całość!B:G,4,0)</f>
        <v>6368.29</v>
      </c>
      <c r="F34" s="83">
        <v>23</v>
      </c>
      <c r="G34" s="80">
        <f>E34*1.23</f>
        <v>7832.9966999999997</v>
      </c>
      <c r="H34" s="72" t="s">
        <v>407</v>
      </c>
      <c r="I34" s="12">
        <v>37</v>
      </c>
      <c r="J34" s="12">
        <v>41</v>
      </c>
      <c r="K34" s="69">
        <v>960</v>
      </c>
      <c r="L34" s="69">
        <v>610</v>
      </c>
      <c r="M34" s="69">
        <v>270</v>
      </c>
      <c r="N34" s="69">
        <v>30.2</v>
      </c>
      <c r="O34" s="70">
        <f t="shared" ref="O34:O45" si="10">K34*L34*M34/1000000000</f>
        <v>0.158112</v>
      </c>
      <c r="P34" s="261"/>
    </row>
    <row r="35" spans="1:17">
      <c r="A35" s="295"/>
      <c r="B35" s="312" t="s">
        <v>420</v>
      </c>
      <c r="C35" s="170" t="s">
        <v>274</v>
      </c>
      <c r="D35" s="66" t="s">
        <v>275</v>
      </c>
      <c r="E35" s="66">
        <f>VLOOKUP(C35,Całość!B:G,4,0)</f>
        <v>6461.79</v>
      </c>
      <c r="F35" s="83">
        <v>23</v>
      </c>
      <c r="G35" s="80">
        <f>E35*1.23</f>
        <v>7948.0016999999998</v>
      </c>
      <c r="H35" s="72" t="s">
        <v>407</v>
      </c>
      <c r="I35" s="12">
        <v>37</v>
      </c>
      <c r="J35" s="12">
        <v>41</v>
      </c>
      <c r="K35" s="69">
        <v>960</v>
      </c>
      <c r="L35" s="69">
        <v>610</v>
      </c>
      <c r="M35" s="69">
        <v>270</v>
      </c>
      <c r="N35" s="69">
        <v>30.2</v>
      </c>
      <c r="O35" s="70">
        <f t="shared" si="10"/>
        <v>0.158112</v>
      </c>
      <c r="P35" s="261"/>
    </row>
    <row r="36" spans="1:17" s="116" customFormat="1">
      <c r="A36" s="295"/>
      <c r="B36" s="313" t="s">
        <v>421</v>
      </c>
      <c r="C36" s="170" t="s">
        <v>277</v>
      </c>
      <c r="D36" s="66" t="s">
        <v>278</v>
      </c>
      <c r="E36" s="66">
        <f>VLOOKUP(C36,Całość!B:G,4,0)</f>
        <v>6675.61</v>
      </c>
      <c r="F36" s="83">
        <v>23</v>
      </c>
      <c r="G36" s="80">
        <f>E36*1.23</f>
        <v>8211.0002999999997</v>
      </c>
      <c r="H36" s="72" t="s">
        <v>407</v>
      </c>
      <c r="I36" s="12">
        <v>37</v>
      </c>
      <c r="J36" s="12">
        <v>41</v>
      </c>
      <c r="K36" s="69">
        <v>960</v>
      </c>
      <c r="L36" s="69">
        <v>610</v>
      </c>
      <c r="M36" s="69">
        <v>270</v>
      </c>
      <c r="N36" s="69">
        <v>30.2</v>
      </c>
      <c r="O36" s="70">
        <f t="shared" si="10"/>
        <v>0.158112</v>
      </c>
      <c r="P36" s="261"/>
      <c r="Q36" s="74"/>
    </row>
    <row r="37" spans="1:17">
      <c r="A37" s="295"/>
      <c r="B37" s="313" t="s">
        <v>422</v>
      </c>
      <c r="C37" s="170" t="s">
        <v>280</v>
      </c>
      <c r="D37" s="66" t="s">
        <v>281</v>
      </c>
      <c r="E37" s="66">
        <f>VLOOKUP(C37,Całość!B:G,4,0)</f>
        <v>6786.99</v>
      </c>
      <c r="F37" s="83">
        <v>23</v>
      </c>
      <c r="G37" s="80">
        <f>E37*1.23</f>
        <v>8347.9976999999999</v>
      </c>
      <c r="H37" s="72" t="s">
        <v>407</v>
      </c>
      <c r="I37" s="12">
        <v>37</v>
      </c>
      <c r="J37" s="12">
        <v>41</v>
      </c>
      <c r="K37" s="69">
        <v>960</v>
      </c>
      <c r="L37" s="69">
        <v>610</v>
      </c>
      <c r="M37" s="69">
        <v>270</v>
      </c>
      <c r="N37" s="69">
        <v>30.2</v>
      </c>
      <c r="O37" s="70">
        <f t="shared" si="10"/>
        <v>0.158112</v>
      </c>
      <c r="P37" s="261"/>
    </row>
    <row r="38" spans="1:17">
      <c r="A38" s="297"/>
      <c r="B38" s="314" t="s">
        <v>423</v>
      </c>
      <c r="C38" s="299"/>
      <c r="D38" s="299"/>
      <c r="E38" s="299"/>
      <c r="F38" s="299"/>
      <c r="G38" s="300"/>
      <c r="H38" s="315"/>
      <c r="I38" s="315"/>
      <c r="J38" s="315"/>
      <c r="K38" s="530"/>
      <c r="L38" s="530"/>
      <c r="M38" s="530"/>
      <c r="N38" s="530"/>
      <c r="O38" s="531"/>
      <c r="P38" s="261"/>
    </row>
    <row r="39" spans="1:17">
      <c r="A39" s="43"/>
      <c r="B39" s="44"/>
      <c r="C39" s="303"/>
      <c r="D39" s="304"/>
      <c r="E39" s="304"/>
      <c r="F39" s="303"/>
      <c r="G39" s="305"/>
      <c r="H39" s="303"/>
      <c r="I39" s="303"/>
      <c r="J39" s="303"/>
      <c r="K39" s="46"/>
      <c r="L39" s="46"/>
      <c r="M39" s="46"/>
      <c r="N39" s="46"/>
      <c r="O39" s="76"/>
      <c r="P39" s="261"/>
    </row>
    <row r="40" spans="1:17" s="61" customFormat="1" ht="15.75">
      <c r="A40" s="290"/>
      <c r="B40" s="291" t="s">
        <v>424</v>
      </c>
      <c r="C40" s="292"/>
      <c r="D40" s="292"/>
      <c r="E40" s="292"/>
      <c r="F40" s="292"/>
      <c r="G40" s="310"/>
      <c r="H40" s="292"/>
      <c r="I40" s="292"/>
      <c r="J40" s="292"/>
      <c r="K40" s="528"/>
      <c r="L40" s="528"/>
      <c r="M40" s="528"/>
      <c r="N40" s="528"/>
      <c r="O40" s="532"/>
      <c r="P40" s="259"/>
    </row>
    <row r="41" spans="1:17">
      <c r="A41" s="295"/>
      <c r="B41" s="311" t="s">
        <v>1</v>
      </c>
      <c r="C41" s="65" t="s">
        <v>2</v>
      </c>
      <c r="D41" s="66" t="s">
        <v>3</v>
      </c>
      <c r="E41" s="66" t="s">
        <v>5</v>
      </c>
      <c r="F41" s="83" t="s">
        <v>310</v>
      </c>
      <c r="G41" s="84" t="s">
        <v>6</v>
      </c>
      <c r="H41" s="68" t="s">
        <v>312</v>
      </c>
      <c r="I41" s="13" t="s">
        <v>406</v>
      </c>
      <c r="J41" s="13" t="s">
        <v>331</v>
      </c>
      <c r="K41" s="69" t="s">
        <v>313</v>
      </c>
      <c r="L41" s="69" t="s">
        <v>314</v>
      </c>
      <c r="M41" s="69" t="s">
        <v>315</v>
      </c>
      <c r="N41" s="69" t="s">
        <v>332</v>
      </c>
      <c r="O41" s="70" t="s">
        <v>317</v>
      </c>
      <c r="P41" s="235"/>
    </row>
    <row r="42" spans="1:17">
      <c r="A42" s="295"/>
      <c r="B42" s="239" t="s">
        <v>425</v>
      </c>
      <c r="C42" s="170" t="s">
        <v>283</v>
      </c>
      <c r="D42" s="66" t="s">
        <v>272</v>
      </c>
      <c r="E42" s="66">
        <f>VLOOKUP(C42,Całość!B:G,4,0)</f>
        <v>7170.73</v>
      </c>
      <c r="F42" s="83">
        <v>23</v>
      </c>
      <c r="G42" s="80">
        <f>E42*1.23</f>
        <v>8819.9978999999985</v>
      </c>
      <c r="H42" s="72" t="s">
        <v>407</v>
      </c>
      <c r="I42" s="12">
        <v>37</v>
      </c>
      <c r="J42" s="12">
        <v>41</v>
      </c>
      <c r="K42" s="69">
        <v>960</v>
      </c>
      <c r="L42" s="69">
        <v>610</v>
      </c>
      <c r="M42" s="69">
        <v>270</v>
      </c>
      <c r="N42" s="69">
        <v>30.8</v>
      </c>
      <c r="O42" s="70">
        <f t="shared" si="10"/>
        <v>0.158112</v>
      </c>
      <c r="P42" s="261"/>
    </row>
    <row r="43" spans="1:17">
      <c r="A43" s="295"/>
      <c r="B43" s="239" t="s">
        <v>426</v>
      </c>
      <c r="C43" s="170" t="s">
        <v>285</v>
      </c>
      <c r="D43" s="66" t="s">
        <v>275</v>
      </c>
      <c r="E43" s="66">
        <f>VLOOKUP(C43,Całość!B:G,4,0)</f>
        <v>7366.67</v>
      </c>
      <c r="F43" s="83">
        <v>23</v>
      </c>
      <c r="G43" s="80">
        <f>E43*1.23</f>
        <v>9061.0041000000001</v>
      </c>
      <c r="H43" s="72" t="s">
        <v>407</v>
      </c>
      <c r="I43" s="12">
        <v>37</v>
      </c>
      <c r="J43" s="12">
        <v>41</v>
      </c>
      <c r="K43" s="69">
        <v>960</v>
      </c>
      <c r="L43" s="69">
        <v>610</v>
      </c>
      <c r="M43" s="69">
        <v>270</v>
      </c>
      <c r="N43" s="69">
        <v>30.8</v>
      </c>
      <c r="O43" s="70">
        <f t="shared" si="10"/>
        <v>0.158112</v>
      </c>
      <c r="P43" s="261"/>
    </row>
    <row r="44" spans="1:17">
      <c r="A44" s="295"/>
      <c r="B44" s="239" t="s">
        <v>427</v>
      </c>
      <c r="C44" s="170" t="s">
        <v>287</v>
      </c>
      <c r="D44" s="66" t="s">
        <v>278</v>
      </c>
      <c r="E44" s="66">
        <f>VLOOKUP(C44,Całość!B:G,4,0)</f>
        <v>7588.62</v>
      </c>
      <c r="F44" s="83">
        <v>23</v>
      </c>
      <c r="G44" s="80">
        <f>E44*1.23</f>
        <v>9334.0025999999998</v>
      </c>
      <c r="H44" s="72" t="s">
        <v>407</v>
      </c>
      <c r="I44" s="12">
        <v>37</v>
      </c>
      <c r="J44" s="12">
        <v>41</v>
      </c>
      <c r="K44" s="69">
        <v>960</v>
      </c>
      <c r="L44" s="69">
        <v>610</v>
      </c>
      <c r="M44" s="69">
        <v>270</v>
      </c>
      <c r="N44" s="69">
        <v>30.8</v>
      </c>
      <c r="O44" s="70">
        <f t="shared" si="10"/>
        <v>0.158112</v>
      </c>
      <c r="P44" s="261"/>
    </row>
    <row r="45" spans="1:17" s="50" customFormat="1">
      <c r="A45" s="295"/>
      <c r="B45" s="239" t="s">
        <v>428</v>
      </c>
      <c r="C45" s="170" t="s">
        <v>289</v>
      </c>
      <c r="D45" s="66" t="s">
        <v>281</v>
      </c>
      <c r="E45" s="66">
        <f>VLOOKUP(C45,Całość!B:G,4,0)</f>
        <v>7793.5</v>
      </c>
      <c r="F45" s="83">
        <v>23</v>
      </c>
      <c r="G45" s="80">
        <f>E45*1.23</f>
        <v>9586.0049999999992</v>
      </c>
      <c r="H45" s="72" t="s">
        <v>407</v>
      </c>
      <c r="I45" s="12">
        <v>37</v>
      </c>
      <c r="J45" s="12">
        <v>41</v>
      </c>
      <c r="K45" s="69">
        <v>960</v>
      </c>
      <c r="L45" s="69">
        <v>610</v>
      </c>
      <c r="M45" s="69">
        <v>270</v>
      </c>
      <c r="N45" s="69">
        <v>30.8</v>
      </c>
      <c r="O45" s="70">
        <f t="shared" si="10"/>
        <v>0.158112</v>
      </c>
      <c r="P45" s="261"/>
      <c r="Q45" s="74"/>
    </row>
    <row r="46" spans="1:17">
      <c r="A46" s="297"/>
      <c r="B46" s="314" t="s">
        <v>429</v>
      </c>
      <c r="C46" s="299"/>
      <c r="D46" s="299"/>
      <c r="E46" s="299"/>
      <c r="F46" s="299"/>
      <c r="G46" s="300"/>
      <c r="H46" s="315"/>
      <c r="I46" s="315"/>
      <c r="J46" s="315"/>
      <c r="K46" s="530"/>
      <c r="L46" s="530"/>
      <c r="M46" s="530"/>
      <c r="N46" s="530"/>
      <c r="O46" s="489"/>
      <c r="P46" s="261"/>
    </row>
    <row r="47" spans="1:17">
      <c r="A47" s="316"/>
      <c r="B47" s="317"/>
      <c r="C47" s="317"/>
      <c r="D47" s="317"/>
      <c r="E47" s="317"/>
      <c r="F47" s="317"/>
      <c r="G47" s="318"/>
      <c r="H47" s="317"/>
      <c r="I47" s="317"/>
      <c r="J47" s="317"/>
      <c r="K47" s="533"/>
      <c r="L47" s="533"/>
      <c r="M47" s="533"/>
      <c r="N47" s="533"/>
      <c r="O47" s="534"/>
      <c r="P47" s="261"/>
    </row>
    <row r="48" spans="1:17" s="61" customFormat="1" ht="15.75">
      <c r="A48" s="319"/>
      <c r="B48" s="264" t="s">
        <v>430</v>
      </c>
      <c r="C48" s="264"/>
      <c r="D48" s="264"/>
      <c r="E48" s="264"/>
      <c r="F48" s="264"/>
      <c r="G48" s="265"/>
      <c r="H48" s="264"/>
      <c r="I48" s="264"/>
      <c r="J48" s="264"/>
      <c r="K48" s="535"/>
      <c r="L48" s="535"/>
      <c r="M48" s="535"/>
      <c r="N48" s="535"/>
      <c r="O48" s="536"/>
      <c r="P48" s="259"/>
    </row>
    <row r="49" spans="1:16">
      <c r="A49" s="320"/>
      <c r="B49" s="321" t="s">
        <v>1</v>
      </c>
      <c r="C49" s="185" t="s">
        <v>2</v>
      </c>
      <c r="D49" s="322" t="s">
        <v>4</v>
      </c>
      <c r="E49" s="13" t="s">
        <v>5</v>
      </c>
      <c r="F49" s="69" t="s">
        <v>310</v>
      </c>
      <c r="G49" s="13" t="s">
        <v>6</v>
      </c>
      <c r="H49" s="13"/>
      <c r="I49" s="13"/>
      <c r="J49" s="13"/>
      <c r="K49" s="69"/>
      <c r="L49" s="69"/>
      <c r="M49" s="69"/>
      <c r="N49" s="69" t="s">
        <v>332</v>
      </c>
      <c r="O49" s="70"/>
      <c r="P49" s="235"/>
    </row>
    <row r="50" spans="1:16" ht="22.5">
      <c r="A50" s="387"/>
      <c r="B50" s="340">
        <v>5906564134661</v>
      </c>
      <c r="C50" s="2" t="s">
        <v>291</v>
      </c>
      <c r="D50" s="18" t="s">
        <v>431</v>
      </c>
      <c r="E50" s="13">
        <f>VLOOKUP(C50,Całość!B:G,4,0)</f>
        <v>623.58000000000004</v>
      </c>
      <c r="F50" s="69">
        <v>23</v>
      </c>
      <c r="G50" s="12">
        <f t="shared" ref="G50:G56" si="11">E50*1.23</f>
        <v>767.00340000000006</v>
      </c>
      <c r="H50" s="234"/>
      <c r="I50" s="234"/>
      <c r="J50" s="234"/>
      <c r="K50" s="69"/>
      <c r="L50" s="69"/>
      <c r="M50" s="69"/>
      <c r="N50" s="69">
        <v>0.4</v>
      </c>
      <c r="O50" s="70"/>
      <c r="P50" s="261"/>
    </row>
    <row r="51" spans="1:16" ht="56.25">
      <c r="A51" s="387"/>
      <c r="B51" s="340">
        <v>5906564134685</v>
      </c>
      <c r="C51" s="2" t="s">
        <v>293</v>
      </c>
      <c r="D51" s="18" t="s">
        <v>294</v>
      </c>
      <c r="E51" s="13">
        <f>VLOOKUP(C51,Całość!B:G,4,0)</f>
        <v>435.77</v>
      </c>
      <c r="F51" s="69">
        <v>23</v>
      </c>
      <c r="G51" s="12">
        <f t="shared" si="11"/>
        <v>535.99709999999993</v>
      </c>
      <c r="H51" s="234"/>
      <c r="I51" s="234"/>
      <c r="J51" s="234"/>
      <c r="K51" s="69"/>
      <c r="L51" s="69"/>
      <c r="M51" s="69"/>
      <c r="N51" s="69">
        <v>0.45</v>
      </c>
      <c r="O51" s="70"/>
      <c r="P51" s="261"/>
    </row>
    <row r="52" spans="1:16" ht="29.25">
      <c r="A52" s="320"/>
      <c r="B52" s="241" t="s">
        <v>432</v>
      </c>
      <c r="C52" s="2" t="s">
        <v>295</v>
      </c>
      <c r="D52" s="252" t="s">
        <v>296</v>
      </c>
      <c r="E52" s="13">
        <f>VLOOKUP(C52,Całość!B:G,4,0)</f>
        <v>57.72</v>
      </c>
      <c r="F52" s="69">
        <v>23</v>
      </c>
      <c r="G52" s="12">
        <f t="shared" si="11"/>
        <v>70.995599999999996</v>
      </c>
      <c r="H52" s="12"/>
      <c r="I52" s="12"/>
      <c r="J52" s="12"/>
      <c r="K52" s="69"/>
      <c r="L52" s="69"/>
      <c r="M52" s="69"/>
      <c r="N52" s="69">
        <v>0.06</v>
      </c>
      <c r="O52" s="70"/>
      <c r="P52" s="261"/>
    </row>
    <row r="53" spans="1:16" ht="29.25">
      <c r="A53" s="320"/>
      <c r="B53" s="241" t="s">
        <v>433</v>
      </c>
      <c r="C53" s="2" t="s">
        <v>297</v>
      </c>
      <c r="D53" s="252" t="s">
        <v>298</v>
      </c>
      <c r="E53" s="13">
        <f>VLOOKUP(C53,Całość!B:G,4,0)</f>
        <v>57.72</v>
      </c>
      <c r="F53" s="69">
        <v>23</v>
      </c>
      <c r="G53" s="12">
        <f t="shared" si="11"/>
        <v>70.995599999999996</v>
      </c>
      <c r="H53" s="12"/>
      <c r="I53" s="12"/>
      <c r="J53" s="12"/>
      <c r="K53" s="69"/>
      <c r="L53" s="69"/>
      <c r="M53" s="69"/>
      <c r="N53" s="69">
        <v>0.06</v>
      </c>
      <c r="O53" s="70"/>
      <c r="P53" s="261"/>
    </row>
    <row r="54" spans="1:16">
      <c r="A54" s="320"/>
      <c r="B54" s="241" t="s">
        <v>434</v>
      </c>
      <c r="C54" s="22" t="s">
        <v>299</v>
      </c>
      <c r="D54" s="323" t="s">
        <v>300</v>
      </c>
      <c r="E54" s="13">
        <f>VLOOKUP(C54,Całość!B:G,4,0)</f>
        <v>123.58</v>
      </c>
      <c r="F54" s="69">
        <v>23</v>
      </c>
      <c r="G54" s="12">
        <f t="shared" si="11"/>
        <v>152.0034</v>
      </c>
      <c r="H54" s="12"/>
      <c r="I54" s="12"/>
      <c r="J54" s="12"/>
      <c r="K54" s="69"/>
      <c r="L54" s="69"/>
      <c r="M54" s="69"/>
      <c r="N54" s="69">
        <v>0.25</v>
      </c>
      <c r="O54" s="70"/>
      <c r="P54" s="261"/>
    </row>
    <row r="55" spans="1:16" s="116" customFormat="1" ht="19.5">
      <c r="A55" s="320"/>
      <c r="B55" s="325" t="s">
        <v>435</v>
      </c>
      <c r="C55" s="2" t="s">
        <v>301</v>
      </c>
      <c r="D55" s="323" t="s">
        <v>436</v>
      </c>
      <c r="E55" s="13">
        <f>VLOOKUP(C55,Całość!B:G,4,0)</f>
        <v>555.29</v>
      </c>
      <c r="F55" s="69">
        <v>23</v>
      </c>
      <c r="G55" s="12">
        <f t="shared" si="11"/>
        <v>683.00669999999991</v>
      </c>
      <c r="H55" s="12"/>
      <c r="I55" s="12"/>
      <c r="J55" s="12"/>
      <c r="K55" s="537"/>
      <c r="L55" s="537"/>
      <c r="M55" s="537"/>
      <c r="N55" s="69">
        <v>1.0900000000000001</v>
      </c>
      <c r="O55" s="70"/>
      <c r="P55" s="261"/>
    </row>
    <row r="56" spans="1:16" s="116" customFormat="1" ht="19.5">
      <c r="A56" s="324"/>
      <c r="B56" s="325" t="s">
        <v>437</v>
      </c>
      <c r="C56" s="2" t="s">
        <v>303</v>
      </c>
      <c r="D56" s="323" t="s">
        <v>304</v>
      </c>
      <c r="E56" s="13">
        <f>VLOOKUP(C56,Całość!B:G,4,0)</f>
        <v>555.29</v>
      </c>
      <c r="F56" s="69">
        <v>23</v>
      </c>
      <c r="G56" s="12">
        <f t="shared" si="11"/>
        <v>683.00669999999991</v>
      </c>
      <c r="H56" s="12"/>
      <c r="I56" s="12"/>
      <c r="J56" s="12"/>
      <c r="K56" s="537"/>
      <c r="L56" s="537"/>
      <c r="M56" s="537"/>
      <c r="N56" s="69">
        <v>0.7</v>
      </c>
      <c r="O56" s="70"/>
      <c r="P56" s="261"/>
    </row>
  </sheetData>
  <mergeCells count="2">
    <mergeCell ref="B19:G19"/>
    <mergeCell ref="B25:G2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3"/>
  <sheetViews>
    <sheetView workbookViewId="0">
      <pane ySplit="1" topLeftCell="A22" activePane="bottomLeft" state="frozen"/>
      <selection pane="bottomLeft" activeCell="E50" sqref="E50"/>
    </sheetView>
  </sheetViews>
  <sheetFormatPr defaultRowHeight="15"/>
  <cols>
    <col min="1" max="1" width="11.5703125" style="480" customWidth="1"/>
    <col min="2" max="2" width="13.7109375" style="480" customWidth="1"/>
    <col min="3" max="3" width="23.140625" style="434" customWidth="1"/>
    <col min="4" max="4" width="39" style="481" customWidth="1"/>
    <col min="5" max="5" width="12.140625" style="481" customWidth="1"/>
    <col min="6" max="6" width="4.42578125" style="482" customWidth="1"/>
    <col min="7" max="7" width="12.28515625" style="481" customWidth="1"/>
    <col min="8" max="8" width="11.7109375" style="482" customWidth="1"/>
    <col min="9" max="9" width="13.7109375" style="482" customWidth="1"/>
    <col min="10" max="10" width="13.5703125" style="482" customWidth="1"/>
    <col min="11" max="11" width="10" style="482" customWidth="1"/>
    <col min="12" max="1021" width="9.7109375" style="434" customWidth="1"/>
    <col min="1022" max="1022" width="10.28515625" customWidth="1"/>
  </cols>
  <sheetData>
    <row r="1" spans="1:11" s="400" customFormat="1" ht="15.75">
      <c r="A1" s="397" t="s">
        <v>235</v>
      </c>
      <c r="B1" s="398"/>
      <c r="C1" s="398"/>
      <c r="D1" s="398"/>
      <c r="E1" s="398"/>
      <c r="F1" s="398"/>
      <c r="G1" s="399"/>
      <c r="H1" s="491"/>
      <c r="I1" s="491"/>
      <c r="J1" s="491"/>
      <c r="K1" s="491"/>
    </row>
    <row r="2" spans="1:11" s="404" customFormat="1" ht="11.25">
      <c r="A2" s="401"/>
      <c r="B2" s="402"/>
      <c r="C2" s="402"/>
      <c r="D2" s="402"/>
      <c r="E2" s="402"/>
      <c r="F2" s="402"/>
      <c r="G2" s="403"/>
      <c r="H2" s="492"/>
      <c r="I2" s="492"/>
      <c r="J2" s="492"/>
      <c r="K2" s="492"/>
    </row>
    <row r="3" spans="1:11" s="400" customFormat="1" ht="15.75">
      <c r="A3" s="405" t="s">
        <v>389</v>
      </c>
      <c r="B3" s="405"/>
      <c r="C3" s="406"/>
      <c r="D3" s="406"/>
      <c r="E3" s="407"/>
      <c r="F3" s="407"/>
      <c r="G3" s="408"/>
      <c r="H3" s="407"/>
      <c r="I3" s="407"/>
      <c r="J3" s="407"/>
      <c r="K3" s="408"/>
    </row>
    <row r="4" spans="1:11" s="404" customFormat="1" ht="11.25">
      <c r="A4" s="409"/>
      <c r="B4" s="410" t="s">
        <v>1</v>
      </c>
      <c r="C4" s="411" t="s">
        <v>2</v>
      </c>
      <c r="D4" s="412" t="s">
        <v>4</v>
      </c>
      <c r="E4" s="413" t="s">
        <v>390</v>
      </c>
      <c r="F4" s="414" t="s">
        <v>310</v>
      </c>
      <c r="G4" s="413" t="s">
        <v>391</v>
      </c>
      <c r="H4" s="414" t="s">
        <v>313</v>
      </c>
      <c r="I4" s="414" t="s">
        <v>314</v>
      </c>
      <c r="J4" s="414" t="s">
        <v>315</v>
      </c>
      <c r="K4" s="414" t="s">
        <v>332</v>
      </c>
    </row>
    <row r="5" spans="1:11" s="404" customFormat="1" ht="11.25">
      <c r="A5" s="409"/>
      <c r="B5" s="415"/>
      <c r="C5" s="416"/>
      <c r="D5" s="417"/>
      <c r="E5" s="418"/>
      <c r="F5" s="419"/>
      <c r="G5" s="420"/>
      <c r="H5" s="493"/>
      <c r="I5" s="493"/>
      <c r="J5" s="493"/>
      <c r="K5" s="494"/>
    </row>
    <row r="6" spans="1:11" s="404" customFormat="1" ht="11.25">
      <c r="A6" s="423"/>
      <c r="B6" s="424"/>
      <c r="C6" s="411" t="s">
        <v>441</v>
      </c>
      <c r="D6" s="425" t="s">
        <v>456</v>
      </c>
      <c r="E6" s="66" t="e">
        <f>VLOOKUP(C6,Całość!B:G,4,0)</f>
        <v>#N/A</v>
      </c>
      <c r="F6" s="414">
        <v>23</v>
      </c>
      <c r="G6" s="426" t="e">
        <f>E6*1.23</f>
        <v>#N/A</v>
      </c>
      <c r="H6" s="495">
        <v>2400</v>
      </c>
      <c r="I6" s="495">
        <v>1100</v>
      </c>
      <c r="J6" s="495">
        <v>80</v>
      </c>
      <c r="K6" s="496">
        <v>86</v>
      </c>
    </row>
    <row r="7" spans="1:11">
      <c r="A7" s="428"/>
      <c r="B7" s="429"/>
      <c r="C7" s="416"/>
      <c r="D7" s="430"/>
      <c r="E7" s="431"/>
      <c r="F7" s="432"/>
      <c r="G7" s="433"/>
      <c r="H7" s="419"/>
      <c r="I7" s="419"/>
      <c r="J7" s="419"/>
      <c r="K7" s="497"/>
    </row>
    <row r="8" spans="1:11" s="437" customFormat="1" ht="15.75">
      <c r="A8" s="435" t="s">
        <v>472</v>
      </c>
      <c r="B8" s="435"/>
      <c r="C8" s="405"/>
      <c r="D8" s="405"/>
      <c r="E8" s="405"/>
      <c r="F8" s="405"/>
      <c r="G8" s="436"/>
      <c r="H8" s="498"/>
      <c r="I8" s="498"/>
      <c r="J8" s="498"/>
      <c r="K8" s="498"/>
    </row>
    <row r="9" spans="1:11">
      <c r="A9" s="427"/>
      <c r="B9" s="438" t="s">
        <v>1</v>
      </c>
      <c r="C9" s="411" t="s">
        <v>2</v>
      </c>
      <c r="D9" s="439" t="s">
        <v>4</v>
      </c>
      <c r="E9" s="413" t="s">
        <v>390</v>
      </c>
      <c r="F9" s="414" t="s">
        <v>310</v>
      </c>
      <c r="G9" s="413" t="s">
        <v>391</v>
      </c>
      <c r="H9" s="414" t="s">
        <v>313</v>
      </c>
      <c r="I9" s="499" t="s">
        <v>314</v>
      </c>
      <c r="J9" s="414" t="s">
        <v>315</v>
      </c>
      <c r="K9" s="500" t="s">
        <v>332</v>
      </c>
    </row>
    <row r="10" spans="1:11" ht="15.75" customHeight="1">
      <c r="A10" s="440" t="s">
        <v>403</v>
      </c>
      <c r="B10" s="441">
        <v>5906564002182</v>
      </c>
      <c r="C10" s="411" t="s">
        <v>442</v>
      </c>
      <c r="D10" s="442" t="s">
        <v>457</v>
      </c>
      <c r="E10" s="66" t="e">
        <f>VLOOKUP(C10,Całość!B:G,4,0)</f>
        <v>#N/A</v>
      </c>
      <c r="F10" s="414">
        <v>23</v>
      </c>
      <c r="G10" s="426" t="e">
        <f>E10*1.23</f>
        <v>#N/A</v>
      </c>
      <c r="H10" s="501">
        <v>2440</v>
      </c>
      <c r="I10" s="414">
        <v>1780</v>
      </c>
      <c r="J10" s="502">
        <v>430</v>
      </c>
      <c r="K10" s="500">
        <v>285</v>
      </c>
    </row>
    <row r="11" spans="1:11" ht="22.5">
      <c r="A11" s="443"/>
      <c r="B11" s="441">
        <v>5906564002199</v>
      </c>
      <c r="C11" s="411" t="s">
        <v>443</v>
      </c>
      <c r="D11" s="442" t="s">
        <v>458</v>
      </c>
      <c r="E11" s="66" t="e">
        <f>VLOOKUP(C11,Całość!B:G,4,0)</f>
        <v>#N/A</v>
      </c>
      <c r="F11" s="414">
        <v>23</v>
      </c>
      <c r="G11" s="426" t="e">
        <f>E11*1.23</f>
        <v>#N/A</v>
      </c>
      <c r="H11" s="501">
        <v>2440</v>
      </c>
      <c r="I11" s="414">
        <v>1780</v>
      </c>
      <c r="J11" s="502">
        <v>430</v>
      </c>
      <c r="K11" s="500">
        <v>160</v>
      </c>
    </row>
    <row r="12" spans="1:11" ht="15" customHeight="1">
      <c r="A12" s="444" t="s">
        <v>483</v>
      </c>
      <c r="B12" s="441">
        <v>5906564002205</v>
      </c>
      <c r="C12" s="411" t="s">
        <v>444</v>
      </c>
      <c r="D12" s="442" t="s">
        <v>459</v>
      </c>
      <c r="E12" s="66" t="e">
        <f>VLOOKUP(C12,Całość!B:G,4,0)</f>
        <v>#N/A</v>
      </c>
      <c r="F12" s="414">
        <v>23</v>
      </c>
      <c r="G12" s="426" t="e">
        <f>E12*1.23</f>
        <v>#N/A</v>
      </c>
      <c r="H12" s="501">
        <v>2440</v>
      </c>
      <c r="I12" s="414">
        <v>1780</v>
      </c>
      <c r="J12" s="502">
        <v>430</v>
      </c>
      <c r="K12" s="500">
        <v>358</v>
      </c>
    </row>
    <row r="13" spans="1:11" s="404" customFormat="1" ht="22.5">
      <c r="A13" s="445"/>
      <c r="B13" s="441">
        <v>5906564002212</v>
      </c>
      <c r="C13" s="411" t="s">
        <v>445</v>
      </c>
      <c r="D13" s="442" t="s">
        <v>460</v>
      </c>
      <c r="E13" s="66" t="e">
        <f>VLOOKUP(C13,Całość!B:G,4,0)</f>
        <v>#N/A</v>
      </c>
      <c r="F13" s="414">
        <v>23</v>
      </c>
      <c r="G13" s="426" t="e">
        <f>E13*1.23</f>
        <v>#N/A</v>
      </c>
      <c r="H13" s="501">
        <v>2440</v>
      </c>
      <c r="I13" s="495">
        <v>1780</v>
      </c>
      <c r="J13" s="494">
        <v>430</v>
      </c>
      <c r="K13" s="496">
        <v>203</v>
      </c>
    </row>
    <row r="14" spans="1:11" s="404" customFormat="1" ht="11.25">
      <c r="A14" s="446" t="s">
        <v>404</v>
      </c>
      <c r="B14" s="421"/>
      <c r="C14" s="416"/>
      <c r="D14" s="421"/>
      <c r="E14" s="421"/>
      <c r="F14" s="421"/>
      <c r="G14" s="422"/>
      <c r="H14" s="493"/>
      <c r="I14" s="503"/>
      <c r="J14" s="493"/>
      <c r="K14" s="504"/>
    </row>
    <row r="15" spans="1:11" s="448" customFormat="1" ht="11.25">
      <c r="A15" s="447"/>
      <c r="B15" s="447"/>
      <c r="C15" s="447"/>
      <c r="D15" s="447"/>
      <c r="E15" s="447"/>
      <c r="F15" s="447"/>
      <c r="G15" s="447"/>
      <c r="H15" s="505"/>
      <c r="I15" s="505"/>
      <c r="J15" s="505"/>
      <c r="K15" s="506"/>
    </row>
    <row r="16" spans="1:11" s="437" customFormat="1" ht="15.75">
      <c r="A16" s="449" t="s">
        <v>499</v>
      </c>
      <c r="B16" s="450"/>
      <c r="C16" s="451"/>
      <c r="D16" s="451"/>
      <c r="E16" s="452"/>
      <c r="F16" s="452"/>
      <c r="G16" s="452"/>
      <c r="H16" s="452"/>
      <c r="I16" s="452"/>
      <c r="J16" s="452"/>
      <c r="K16" s="452"/>
    </row>
    <row r="17" spans="1:11" s="404" customFormat="1" ht="11.25">
      <c r="A17" s="438"/>
      <c r="B17" s="438" t="s">
        <v>1</v>
      </c>
      <c r="C17" s="411" t="s">
        <v>2</v>
      </c>
      <c r="D17" s="453" t="s">
        <v>4</v>
      </c>
      <c r="E17" s="413" t="s">
        <v>390</v>
      </c>
      <c r="F17" s="414" t="s">
        <v>310</v>
      </c>
      <c r="G17" s="413" t="s">
        <v>391</v>
      </c>
      <c r="H17" s="414" t="s">
        <v>313</v>
      </c>
      <c r="I17" s="414" t="s">
        <v>314</v>
      </c>
      <c r="J17" s="414" t="s">
        <v>315</v>
      </c>
      <c r="K17" s="500" t="s">
        <v>332</v>
      </c>
    </row>
    <row r="18" spans="1:11" s="404" customFormat="1" ht="11.25">
      <c r="A18" s="438"/>
      <c r="B18" s="454"/>
      <c r="C18" s="411"/>
      <c r="D18" s="427"/>
      <c r="E18" s="427"/>
      <c r="F18" s="427"/>
      <c r="G18" s="427"/>
      <c r="H18" s="495"/>
      <c r="I18" s="495"/>
      <c r="J18" s="495"/>
      <c r="K18" s="496"/>
    </row>
    <row r="19" spans="1:11">
      <c r="A19" s="438"/>
      <c r="B19" s="438">
        <v>5906564002229</v>
      </c>
      <c r="C19" s="455" t="s">
        <v>446</v>
      </c>
      <c r="D19" s="456" t="s">
        <v>461</v>
      </c>
      <c r="E19" s="66" t="e">
        <f>VLOOKUP(C19,Całość!B:G,4,0)</f>
        <v>#N/A</v>
      </c>
      <c r="F19" s="414">
        <v>23</v>
      </c>
      <c r="G19" s="426" t="e">
        <f>E19*1.23</f>
        <v>#N/A</v>
      </c>
      <c r="H19" s="495">
        <v>2290</v>
      </c>
      <c r="I19" s="495">
        <v>130</v>
      </c>
      <c r="J19" s="495">
        <v>160</v>
      </c>
      <c r="K19" s="496">
        <v>7</v>
      </c>
    </row>
    <row r="20" spans="1:11" s="404" customFormat="1" ht="11.25">
      <c r="A20" s="438"/>
      <c r="B20" s="438">
        <v>5906564002236</v>
      </c>
      <c r="C20" s="455" t="s">
        <v>447</v>
      </c>
      <c r="D20" s="456" t="s">
        <v>462</v>
      </c>
      <c r="E20" s="66" t="e">
        <f>VLOOKUP(C20,Całość!B:G,4,0)</f>
        <v>#N/A</v>
      </c>
      <c r="F20" s="414">
        <v>23</v>
      </c>
      <c r="G20" s="426" t="e">
        <f>E20*1.23</f>
        <v>#N/A</v>
      </c>
      <c r="H20" s="495">
        <v>1710</v>
      </c>
      <c r="I20" s="495">
        <v>200</v>
      </c>
      <c r="J20" s="495">
        <v>130</v>
      </c>
      <c r="K20" s="496">
        <v>11</v>
      </c>
    </row>
    <row r="21" spans="1:11" s="404" customFormat="1" ht="11.25">
      <c r="A21" s="438"/>
      <c r="B21" s="438">
        <v>5906564002243</v>
      </c>
      <c r="C21" s="455" t="s">
        <v>448</v>
      </c>
      <c r="D21" s="456" t="s">
        <v>463</v>
      </c>
      <c r="E21" s="66" t="e">
        <f>VLOOKUP(C21,Całość!B:G,4,0)</f>
        <v>#N/A</v>
      </c>
      <c r="F21" s="414">
        <v>23</v>
      </c>
      <c r="G21" s="426" t="e">
        <f>E21*1.23</f>
        <v>#N/A</v>
      </c>
      <c r="H21" s="495">
        <v>1150</v>
      </c>
      <c r="I21" s="495">
        <v>130</v>
      </c>
      <c r="J21" s="495">
        <v>160</v>
      </c>
      <c r="K21" s="496">
        <v>3.4</v>
      </c>
    </row>
    <row r="22" spans="1:11" s="404" customFormat="1" ht="11.25">
      <c r="A22" s="438"/>
      <c r="B22" s="457"/>
      <c r="C22" s="411"/>
      <c r="D22" s="458"/>
      <c r="E22" s="66"/>
      <c r="F22" s="414"/>
      <c r="G22" s="426"/>
      <c r="H22" s="495"/>
      <c r="I22" s="495"/>
      <c r="J22" s="495"/>
      <c r="K22" s="496"/>
    </row>
    <row r="23" spans="1:11" s="404" customFormat="1" ht="22.5">
      <c r="A23" s="438"/>
      <c r="B23" s="457">
        <v>5906564002250</v>
      </c>
      <c r="C23" s="411" t="s">
        <v>449</v>
      </c>
      <c r="D23" s="442" t="s">
        <v>464</v>
      </c>
      <c r="E23" s="66" t="e">
        <f>VLOOKUP(C23,Całość!B:G,4,0)</f>
        <v>#N/A</v>
      </c>
      <c r="F23" s="414">
        <v>23</v>
      </c>
      <c r="G23" s="426" t="e">
        <f>E23*1.23</f>
        <v>#N/A</v>
      </c>
      <c r="H23" s="495">
        <v>2290</v>
      </c>
      <c r="I23" s="495">
        <v>130</v>
      </c>
      <c r="J23" s="495">
        <v>160</v>
      </c>
      <c r="K23" s="496">
        <v>10</v>
      </c>
    </row>
    <row r="24" spans="1:11" s="404" customFormat="1" ht="22.5">
      <c r="A24" s="438"/>
      <c r="B24" s="457">
        <v>5906564002267</v>
      </c>
      <c r="C24" s="411" t="s">
        <v>450</v>
      </c>
      <c r="D24" s="442" t="s">
        <v>465</v>
      </c>
      <c r="E24" s="66" t="e">
        <f>VLOOKUP(C24,Całość!B:G,4,0)</f>
        <v>#N/A</v>
      </c>
      <c r="F24" s="414">
        <v>23</v>
      </c>
      <c r="G24" s="426" t="e">
        <f>E24*1.23</f>
        <v>#N/A</v>
      </c>
      <c r="H24" s="495">
        <v>1710</v>
      </c>
      <c r="I24" s="495">
        <v>130</v>
      </c>
      <c r="J24" s="495">
        <v>200</v>
      </c>
      <c r="K24" s="496">
        <v>12.5</v>
      </c>
    </row>
    <row r="25" spans="1:11" s="404" customFormat="1" ht="11.25">
      <c r="A25" s="438"/>
      <c r="B25" s="457">
        <v>5906564002274</v>
      </c>
      <c r="C25" s="411" t="s">
        <v>451</v>
      </c>
      <c r="D25" s="456" t="s">
        <v>466</v>
      </c>
      <c r="E25" s="66" t="e">
        <f>VLOOKUP(C25,Całość!B:G,4,0)</f>
        <v>#N/A</v>
      </c>
      <c r="F25" s="414">
        <v>23</v>
      </c>
      <c r="G25" s="426" t="e">
        <f>E25*1.23</f>
        <v>#N/A</v>
      </c>
      <c r="H25" s="495">
        <v>1150</v>
      </c>
      <c r="I25" s="495">
        <v>130</v>
      </c>
      <c r="J25" s="495">
        <v>160</v>
      </c>
      <c r="K25" s="496">
        <v>5</v>
      </c>
    </row>
    <row r="26" spans="1:11" s="404" customFormat="1" ht="11.25">
      <c r="A26" s="438"/>
      <c r="B26" s="457"/>
      <c r="C26" s="411"/>
      <c r="D26" s="458"/>
      <c r="E26" s="66"/>
      <c r="F26" s="414"/>
      <c r="G26" s="426"/>
      <c r="H26" s="495"/>
      <c r="I26" s="495"/>
      <c r="J26" s="495"/>
      <c r="K26" s="496"/>
    </row>
    <row r="27" spans="1:11" s="404" customFormat="1" ht="11.25">
      <c r="A27" s="438"/>
      <c r="B27" s="457">
        <v>5906564002281</v>
      </c>
      <c r="C27" s="411" t="s">
        <v>452</v>
      </c>
      <c r="D27" s="456" t="s">
        <v>467</v>
      </c>
      <c r="E27" s="66" t="e">
        <f>VLOOKUP(C27,Całość!B:G,4,0)</f>
        <v>#N/A</v>
      </c>
      <c r="F27" s="414">
        <v>23</v>
      </c>
      <c r="G27" s="426" t="e">
        <f>E27*1.23</f>
        <v>#N/A</v>
      </c>
      <c r="H27" s="495">
        <v>2290</v>
      </c>
      <c r="I27" s="495">
        <v>200</v>
      </c>
      <c r="J27" s="495">
        <v>200</v>
      </c>
      <c r="K27" s="496">
        <v>16</v>
      </c>
    </row>
    <row r="28" spans="1:11" s="404" customFormat="1" ht="11.25">
      <c r="A28" s="438"/>
      <c r="B28" s="457">
        <v>5906564002298</v>
      </c>
      <c r="C28" s="411" t="s">
        <v>453</v>
      </c>
      <c r="D28" s="456" t="s">
        <v>468</v>
      </c>
      <c r="E28" s="66" t="e">
        <f>VLOOKUP(C28,Całość!B:G,4,0)</f>
        <v>#N/A</v>
      </c>
      <c r="F28" s="414">
        <v>23</v>
      </c>
      <c r="G28" s="426" t="e">
        <f>E28*1.23</f>
        <v>#N/A</v>
      </c>
      <c r="H28" s="495">
        <v>1710</v>
      </c>
      <c r="I28" s="495">
        <v>300</v>
      </c>
      <c r="J28" s="495">
        <v>300</v>
      </c>
      <c r="K28" s="496">
        <v>22</v>
      </c>
    </row>
    <row r="29" spans="1:11" s="404" customFormat="1" ht="11.25">
      <c r="A29" s="438"/>
      <c r="B29" s="457">
        <v>5906564002304</v>
      </c>
      <c r="C29" s="411" t="s">
        <v>454</v>
      </c>
      <c r="D29" s="456" t="s">
        <v>469</v>
      </c>
      <c r="E29" s="66" t="e">
        <f>VLOOKUP(C29,Całość!B:G,4,0)</f>
        <v>#N/A</v>
      </c>
      <c r="F29" s="414">
        <v>23</v>
      </c>
      <c r="G29" s="426" t="e">
        <f>E29*1.23</f>
        <v>#N/A</v>
      </c>
      <c r="H29" s="495">
        <v>1150</v>
      </c>
      <c r="I29" s="495">
        <v>200</v>
      </c>
      <c r="J29" s="495">
        <v>200</v>
      </c>
      <c r="K29" s="496">
        <v>10</v>
      </c>
    </row>
    <row r="30" spans="1:11">
      <c r="A30" s="459"/>
      <c r="B30" s="460"/>
      <c r="C30" s="416"/>
      <c r="D30" s="421"/>
      <c r="E30" s="421"/>
      <c r="F30" s="421"/>
      <c r="G30" s="421"/>
      <c r="H30" s="419"/>
      <c r="I30" s="419"/>
      <c r="J30" s="419"/>
      <c r="K30" s="497"/>
    </row>
    <row r="31" spans="1:11" s="437" customFormat="1" ht="15.75">
      <c r="A31" s="435" t="s">
        <v>500</v>
      </c>
      <c r="B31" s="435"/>
      <c r="C31" s="406"/>
      <c r="D31" s="406"/>
      <c r="E31" s="407"/>
      <c r="F31" s="407"/>
      <c r="G31" s="408"/>
      <c r="H31" s="407"/>
      <c r="I31" s="407"/>
      <c r="J31" s="407"/>
      <c r="K31" s="407"/>
    </row>
    <row r="32" spans="1:11">
      <c r="A32" s="409"/>
      <c r="B32" s="438" t="s">
        <v>1</v>
      </c>
      <c r="C32" s="411" t="s">
        <v>2</v>
      </c>
      <c r="D32" s="412" t="s">
        <v>4</v>
      </c>
      <c r="E32" s="413" t="s">
        <v>390</v>
      </c>
      <c r="F32" s="414" t="s">
        <v>310</v>
      </c>
      <c r="G32" s="413" t="s">
        <v>391</v>
      </c>
      <c r="H32" s="414" t="s">
        <v>313</v>
      </c>
      <c r="I32" s="414" t="s">
        <v>314</v>
      </c>
      <c r="J32" s="414" t="s">
        <v>315</v>
      </c>
      <c r="K32" s="500" t="s">
        <v>332</v>
      </c>
    </row>
    <row r="33" spans="1:11">
      <c r="A33" s="409"/>
      <c r="B33" s="457">
        <v>5906564002311</v>
      </c>
      <c r="C33" s="411" t="s">
        <v>502</v>
      </c>
      <c r="D33" s="439" t="s">
        <v>470</v>
      </c>
      <c r="E33" s="66" t="e">
        <f>VLOOKUP(C33,Całość!B:G,4,0)</f>
        <v>#N/A</v>
      </c>
      <c r="F33" s="414">
        <v>23</v>
      </c>
      <c r="G33" s="426" t="e">
        <f>E33*1.23</f>
        <v>#N/A</v>
      </c>
      <c r="H33" s="414">
        <v>220</v>
      </c>
      <c r="I33" s="414">
        <v>80</v>
      </c>
      <c r="J33" s="414">
        <v>190</v>
      </c>
      <c r="K33" s="500">
        <v>2</v>
      </c>
    </row>
    <row r="34" spans="1:11">
      <c r="A34" s="409"/>
      <c r="B34" s="457">
        <v>5906564002328</v>
      </c>
      <c r="C34" s="411" t="s">
        <v>503</v>
      </c>
      <c r="D34" s="439" t="s">
        <v>501</v>
      </c>
      <c r="E34" s="66" t="e">
        <f>VLOOKUP(C34,Całość!B:G,4,0)</f>
        <v>#N/A</v>
      </c>
      <c r="F34" s="414">
        <v>23</v>
      </c>
      <c r="G34" s="426" t="e">
        <f>E34*1.23</f>
        <v>#N/A</v>
      </c>
      <c r="H34" s="414">
        <v>220</v>
      </c>
      <c r="I34" s="414">
        <v>80</v>
      </c>
      <c r="J34" s="414">
        <v>190</v>
      </c>
      <c r="K34" s="500">
        <v>2</v>
      </c>
    </row>
    <row r="35" spans="1:11" ht="22.5">
      <c r="A35" s="409"/>
      <c r="B35" s="457">
        <v>5906564002335</v>
      </c>
      <c r="C35" s="411" t="s">
        <v>455</v>
      </c>
      <c r="D35" s="439" t="s">
        <v>471</v>
      </c>
      <c r="E35" s="66" t="e">
        <f>VLOOKUP(C35,Całość!B:G,4,0)</f>
        <v>#N/A</v>
      </c>
      <c r="F35" s="414">
        <v>23</v>
      </c>
      <c r="G35" s="426" t="e">
        <f>E35*1.23</f>
        <v>#N/A</v>
      </c>
      <c r="H35" s="414">
        <v>230</v>
      </c>
      <c r="I35" s="414">
        <v>80</v>
      </c>
      <c r="J35" s="414">
        <v>120</v>
      </c>
      <c r="K35" s="500">
        <v>1</v>
      </c>
    </row>
    <row r="36" spans="1:11">
      <c r="A36" s="461"/>
      <c r="B36" s="462"/>
      <c r="C36" s="416"/>
      <c r="D36" s="463"/>
      <c r="E36" s="464"/>
      <c r="F36" s="465"/>
      <c r="G36" s="466"/>
      <c r="H36" s="419"/>
      <c r="I36" s="419"/>
      <c r="J36" s="419"/>
      <c r="K36" s="497"/>
    </row>
    <row r="37" spans="1:11" s="437" customFormat="1" ht="15.75">
      <c r="A37" s="435" t="s">
        <v>392</v>
      </c>
      <c r="B37" s="435"/>
      <c r="C37" s="467"/>
      <c r="D37" s="467"/>
      <c r="E37" s="468"/>
      <c r="F37" s="469"/>
      <c r="G37" s="470"/>
      <c r="H37" s="469"/>
      <c r="I37" s="469"/>
      <c r="J37" s="469"/>
      <c r="K37" s="469"/>
    </row>
    <row r="38" spans="1:11">
      <c r="A38" s="471"/>
      <c r="B38" s="409" t="s">
        <v>1</v>
      </c>
      <c r="C38" s="411" t="s">
        <v>2</v>
      </c>
      <c r="D38" s="472" t="s">
        <v>4</v>
      </c>
      <c r="E38" s="473" t="s">
        <v>390</v>
      </c>
      <c r="F38" s="474" t="s">
        <v>310</v>
      </c>
      <c r="G38" s="473" t="s">
        <v>391</v>
      </c>
      <c r="H38" s="414" t="s">
        <v>313</v>
      </c>
      <c r="I38" s="414" t="s">
        <v>314</v>
      </c>
      <c r="J38" s="414" t="s">
        <v>315</v>
      </c>
      <c r="K38" s="500" t="s">
        <v>332</v>
      </c>
    </row>
    <row r="39" spans="1:11">
      <c r="A39" s="471"/>
      <c r="B39" s="441">
        <v>5906564131226</v>
      </c>
      <c r="C39" s="458" t="s">
        <v>236</v>
      </c>
      <c r="D39" s="475" t="s">
        <v>393</v>
      </c>
      <c r="E39" s="66" t="e">
        <f>VLOOKUP(C39,Całość!B:G,4,0)</f>
        <v>#N/A</v>
      </c>
      <c r="F39" s="414">
        <v>23</v>
      </c>
      <c r="G39" s="426" t="e">
        <f t="shared" ref="G39:G50" si="0">E39*1.23</f>
        <v>#N/A</v>
      </c>
      <c r="H39" s="414">
        <v>80</v>
      </c>
      <c r="I39" s="414">
        <v>230</v>
      </c>
      <c r="J39" s="414">
        <v>120</v>
      </c>
      <c r="K39" s="500">
        <v>1</v>
      </c>
    </row>
    <row r="40" spans="1:11">
      <c r="A40" s="471"/>
      <c r="B40" s="441">
        <v>5906564131233</v>
      </c>
      <c r="C40" s="458" t="s">
        <v>237</v>
      </c>
      <c r="D40" s="475" t="s">
        <v>394</v>
      </c>
      <c r="E40" s="66" t="e">
        <f>VLOOKUP(C40,Całość!B:G,4,0)</f>
        <v>#N/A</v>
      </c>
      <c r="F40" s="414">
        <v>23</v>
      </c>
      <c r="G40" s="426" t="e">
        <f t="shared" si="0"/>
        <v>#N/A</v>
      </c>
      <c r="H40" s="414">
        <v>80</v>
      </c>
      <c r="I40" s="414">
        <v>230</v>
      </c>
      <c r="J40" s="414">
        <v>120</v>
      </c>
      <c r="K40" s="500">
        <v>1</v>
      </c>
    </row>
    <row r="41" spans="1:11">
      <c r="A41" s="471"/>
      <c r="B41" s="441">
        <v>5906564131899</v>
      </c>
      <c r="C41" s="411" t="s">
        <v>238</v>
      </c>
      <c r="D41" s="475" t="s">
        <v>395</v>
      </c>
      <c r="E41" s="66" t="e">
        <f>VLOOKUP(C41,Całość!B:G,4,0)</f>
        <v>#N/A</v>
      </c>
      <c r="F41" s="414">
        <v>23</v>
      </c>
      <c r="G41" s="426" t="e">
        <f t="shared" si="0"/>
        <v>#N/A</v>
      </c>
      <c r="H41" s="414">
        <v>200</v>
      </c>
      <c r="I41" s="414">
        <v>460</v>
      </c>
      <c r="J41" s="414">
        <v>340</v>
      </c>
      <c r="K41" s="500">
        <v>7</v>
      </c>
    </row>
    <row r="42" spans="1:11">
      <c r="A42" s="471"/>
      <c r="B42" s="441">
        <v>5906564131905</v>
      </c>
      <c r="C42" s="411" t="s">
        <v>239</v>
      </c>
      <c r="D42" s="475" t="s">
        <v>396</v>
      </c>
      <c r="E42" s="66" t="e">
        <f>VLOOKUP(C42,Całość!B:G,4,0)</f>
        <v>#N/A</v>
      </c>
      <c r="F42" s="414">
        <v>23</v>
      </c>
      <c r="G42" s="426" t="e">
        <f t="shared" si="0"/>
        <v>#N/A</v>
      </c>
      <c r="H42" s="414">
        <v>200</v>
      </c>
      <c r="I42" s="414">
        <v>460</v>
      </c>
      <c r="J42" s="414">
        <v>340</v>
      </c>
      <c r="K42" s="500">
        <v>7</v>
      </c>
    </row>
    <row r="43" spans="1:11">
      <c r="A43" s="471"/>
      <c r="B43" s="441">
        <v>5906564131325</v>
      </c>
      <c r="C43" s="411" t="s">
        <v>240</v>
      </c>
      <c r="D43" s="476" t="s">
        <v>397</v>
      </c>
      <c r="E43" s="66" t="e">
        <f>VLOOKUP(C43,Całość!B:G,4,0)</f>
        <v>#N/A</v>
      </c>
      <c r="F43" s="414">
        <v>23</v>
      </c>
      <c r="G43" s="426" t="e">
        <f t="shared" si="0"/>
        <v>#N/A</v>
      </c>
      <c r="H43" s="414">
        <v>280</v>
      </c>
      <c r="I43" s="414">
        <v>420</v>
      </c>
      <c r="J43" s="414">
        <v>280</v>
      </c>
      <c r="K43" s="500">
        <v>4</v>
      </c>
    </row>
    <row r="44" spans="1:11">
      <c r="A44" s="471"/>
      <c r="B44" s="441">
        <v>5906564131332</v>
      </c>
      <c r="C44" s="411" t="s">
        <v>241</v>
      </c>
      <c r="D44" s="476" t="s">
        <v>398</v>
      </c>
      <c r="E44" s="66" t="e">
        <f>VLOOKUP(C44,Całość!B:G,4,0)</f>
        <v>#N/A</v>
      </c>
      <c r="F44" s="414">
        <v>23</v>
      </c>
      <c r="G44" s="426" t="e">
        <f t="shared" si="0"/>
        <v>#N/A</v>
      </c>
      <c r="H44" s="414">
        <v>300</v>
      </c>
      <c r="I44" s="414">
        <v>450</v>
      </c>
      <c r="J44" s="414">
        <v>300</v>
      </c>
      <c r="K44" s="500">
        <v>6</v>
      </c>
    </row>
    <row r="45" spans="1:11">
      <c r="A45" s="471"/>
      <c r="B45" s="441"/>
      <c r="C45" s="411"/>
      <c r="D45" s="476"/>
      <c r="E45" s="66" t="e">
        <f>VLOOKUP(C45,Całość!B:G,4,0)</f>
        <v>#N/A</v>
      </c>
      <c r="F45" s="414"/>
      <c r="G45" s="426"/>
      <c r="H45" s="414"/>
      <c r="I45" s="414"/>
      <c r="J45" s="414"/>
      <c r="K45" s="500"/>
    </row>
    <row r="46" spans="1:11" ht="19.5">
      <c r="A46" s="471"/>
      <c r="B46" s="457">
        <v>5906564131356</v>
      </c>
      <c r="C46" s="411" t="s">
        <v>242</v>
      </c>
      <c r="D46" s="477" t="s">
        <v>399</v>
      </c>
      <c r="E46" s="66" t="e">
        <f>VLOOKUP(C46,Całość!B:G,4,0)</f>
        <v>#N/A</v>
      </c>
      <c r="F46" s="414">
        <v>23</v>
      </c>
      <c r="G46" s="426" t="e">
        <f t="shared" si="0"/>
        <v>#N/A</v>
      </c>
      <c r="H46" s="414">
        <v>80</v>
      </c>
      <c r="I46" s="414">
        <v>230</v>
      </c>
      <c r="J46" s="414">
        <v>120</v>
      </c>
      <c r="K46" s="500">
        <v>2</v>
      </c>
    </row>
    <row r="47" spans="1:11">
      <c r="A47" s="471"/>
      <c r="B47" s="441">
        <v>5900986250190</v>
      </c>
      <c r="C47" s="411" t="s">
        <v>243</v>
      </c>
      <c r="D47" s="476" t="s">
        <v>400</v>
      </c>
      <c r="E47" s="66" t="e">
        <f>VLOOKUP(C47,Całość!B:G,4,0)</f>
        <v>#N/A</v>
      </c>
      <c r="F47" s="414">
        <v>23</v>
      </c>
      <c r="G47" s="426" t="e">
        <f t="shared" si="0"/>
        <v>#N/A</v>
      </c>
      <c r="H47" s="414">
        <v>370</v>
      </c>
      <c r="I47" s="414">
        <v>270</v>
      </c>
      <c r="J47" s="414">
        <v>240</v>
      </c>
      <c r="K47" s="500">
        <v>21</v>
      </c>
    </row>
    <row r="48" spans="1:11" ht="22.5">
      <c r="A48" s="471"/>
      <c r="B48" s="441">
        <v>5906564131929</v>
      </c>
      <c r="C48" s="458" t="s">
        <v>244</v>
      </c>
      <c r="D48" s="478" t="s">
        <v>245</v>
      </c>
      <c r="E48" s="66" t="e">
        <f>VLOOKUP(C48,Całość!B:G,4,0)</f>
        <v>#N/A</v>
      </c>
      <c r="F48" s="414">
        <v>23</v>
      </c>
      <c r="G48" s="426" t="e">
        <f t="shared" si="0"/>
        <v>#N/A</v>
      </c>
      <c r="H48" s="414">
        <v>210</v>
      </c>
      <c r="I48" s="414">
        <v>220</v>
      </c>
      <c r="J48" s="414">
        <v>190</v>
      </c>
      <c r="K48" s="500">
        <v>2</v>
      </c>
    </row>
    <row r="49" spans="1:11" ht="29.25">
      <c r="A49" s="471"/>
      <c r="B49" s="441">
        <v>5906564131516</v>
      </c>
      <c r="C49" s="411" t="s">
        <v>246</v>
      </c>
      <c r="D49" s="479" t="s">
        <v>401</v>
      </c>
      <c r="E49" s="66" t="e">
        <f>VLOOKUP(C49,Całość!B:G,4,0)</f>
        <v>#N/A</v>
      </c>
      <c r="F49" s="414">
        <v>23</v>
      </c>
      <c r="G49" s="426" t="e">
        <f t="shared" si="0"/>
        <v>#N/A</v>
      </c>
      <c r="H49" s="414">
        <v>80</v>
      </c>
      <c r="I49" s="414">
        <v>230</v>
      </c>
      <c r="J49" s="414">
        <v>120</v>
      </c>
      <c r="K49" s="500">
        <v>2</v>
      </c>
    </row>
    <row r="50" spans="1:11" ht="29.25">
      <c r="A50" s="428"/>
      <c r="B50" s="441">
        <v>5906564131523</v>
      </c>
      <c r="C50" s="411" t="s">
        <v>247</v>
      </c>
      <c r="D50" s="479" t="s">
        <v>402</v>
      </c>
      <c r="E50" s="66" t="e">
        <f>VLOOKUP(C50,Całość!B:G,4,0)</f>
        <v>#N/A</v>
      </c>
      <c r="F50" s="414">
        <v>23</v>
      </c>
      <c r="G50" s="426" t="e">
        <f t="shared" si="0"/>
        <v>#N/A</v>
      </c>
      <c r="H50" s="414">
        <v>130</v>
      </c>
      <c r="I50" s="414">
        <v>540</v>
      </c>
      <c r="J50" s="414">
        <v>130</v>
      </c>
      <c r="K50" s="500">
        <v>2</v>
      </c>
    </row>
    <row r="51" spans="1:11">
      <c r="K51" s="507"/>
    </row>
    <row r="52" spans="1:11">
      <c r="K52" s="507"/>
    </row>
    <row r="53" spans="1:11">
      <c r="K53" s="507"/>
    </row>
    <row r="54" spans="1:11">
      <c r="K54" s="507"/>
    </row>
    <row r="55" spans="1:11">
      <c r="K55" s="507"/>
    </row>
    <row r="56" spans="1:11">
      <c r="K56" s="507"/>
    </row>
    <row r="57" spans="1:11">
      <c r="K57" s="507"/>
    </row>
    <row r="58" spans="1:11">
      <c r="K58" s="507"/>
    </row>
    <row r="59" spans="1:11">
      <c r="K59" s="507"/>
    </row>
    <row r="60" spans="1:11">
      <c r="K60" s="507"/>
    </row>
    <row r="61" spans="1:11">
      <c r="K61" s="507"/>
    </row>
    <row r="62" spans="1:11">
      <c r="K62" s="507"/>
    </row>
    <row r="63" spans="1:11">
      <c r="K63" s="50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E3" sqref="E3"/>
    </sheetView>
  </sheetViews>
  <sheetFormatPr defaultRowHeight="11.25"/>
  <cols>
    <col min="1" max="1" width="12.85546875" style="226" customWidth="1"/>
    <col min="2" max="2" width="13.140625" style="226" customWidth="1"/>
    <col min="3" max="3" width="21.7109375" style="226" customWidth="1"/>
    <col min="4" max="4" width="37.42578125" style="226" bestFit="1" customWidth="1"/>
    <col min="5" max="5" width="11.42578125" style="226" customWidth="1"/>
    <col min="6" max="6" width="4.140625" style="226" customWidth="1"/>
    <col min="7" max="8" width="11.5703125" style="226" customWidth="1"/>
    <col min="9" max="9" width="11" style="490" bestFit="1" customWidth="1"/>
    <col min="10" max="10" width="12.85546875" style="490" bestFit="1" customWidth="1"/>
    <col min="11" max="11" width="12.7109375" style="490" bestFit="1" customWidth="1"/>
    <col min="12" max="12" width="9.42578125" style="490" bestFit="1" customWidth="1"/>
    <col min="13" max="13" width="10.42578125" style="490" bestFit="1" customWidth="1"/>
    <col min="14" max="16384" width="9.140625" style="226"/>
  </cols>
  <sheetData>
    <row r="1" spans="1:13" s="257" customFormat="1" ht="15.75">
      <c r="A1" s="344" t="s">
        <v>232</v>
      </c>
      <c r="B1" s="345"/>
      <c r="C1" s="345"/>
      <c r="D1" s="345"/>
      <c r="E1" s="345"/>
      <c r="F1" s="345"/>
      <c r="G1" s="345"/>
      <c r="H1" s="346"/>
      <c r="I1" s="487"/>
      <c r="J1" s="487"/>
      <c r="K1" s="487"/>
      <c r="L1" s="487"/>
      <c r="M1" s="487"/>
    </row>
    <row r="2" spans="1:13">
      <c r="A2" s="22"/>
      <c r="B2" s="8" t="s">
        <v>1</v>
      </c>
      <c r="C2" s="185" t="s">
        <v>2</v>
      </c>
      <c r="D2" s="13" t="s">
        <v>4</v>
      </c>
      <c r="E2" s="13" t="s">
        <v>5</v>
      </c>
      <c r="F2" s="69" t="s">
        <v>310</v>
      </c>
      <c r="G2" s="13" t="s">
        <v>6</v>
      </c>
      <c r="H2" s="13" t="s">
        <v>312</v>
      </c>
      <c r="I2" s="69" t="s">
        <v>313</v>
      </c>
      <c r="J2" s="69" t="s">
        <v>350</v>
      </c>
      <c r="K2" s="69" t="s">
        <v>315</v>
      </c>
      <c r="L2" s="69" t="s">
        <v>332</v>
      </c>
      <c r="M2" s="69" t="s">
        <v>317</v>
      </c>
    </row>
    <row r="3" spans="1:13" ht="51.75" customHeight="1">
      <c r="A3" s="348"/>
      <c r="B3" s="168">
        <v>5906564220142</v>
      </c>
      <c r="C3" s="9" t="s">
        <v>233</v>
      </c>
      <c r="D3" s="347" t="s">
        <v>234</v>
      </c>
      <c r="E3" s="13">
        <f>VLOOKUP(C3,Całość!B:G,4,0)</f>
        <v>11117.07</v>
      </c>
      <c r="F3" s="69">
        <v>22</v>
      </c>
      <c r="G3" s="12">
        <f>E3*1.23</f>
        <v>13673.9961</v>
      </c>
      <c r="H3" s="12" t="s">
        <v>388</v>
      </c>
      <c r="I3" s="69">
        <v>190</v>
      </c>
      <c r="J3" s="69">
        <v>800</v>
      </c>
      <c r="K3" s="69">
        <v>800</v>
      </c>
      <c r="L3" s="69">
        <v>190</v>
      </c>
      <c r="M3" s="6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14" sqref="D14"/>
    </sheetView>
  </sheetViews>
  <sheetFormatPr defaultRowHeight="11.25"/>
  <cols>
    <col min="1" max="2" width="12.85546875" style="107" customWidth="1"/>
    <col min="3" max="3" width="25.140625" style="74" customWidth="1"/>
    <col min="4" max="4" width="25.85546875" style="49" customWidth="1"/>
    <col min="5" max="5" width="11.42578125" style="49" customWidth="1"/>
    <col min="6" max="6" width="4.140625" style="52" customWidth="1"/>
    <col min="7" max="7" width="11.5703125" style="49" customWidth="1"/>
    <col min="8" max="8" width="11" style="52" bestFit="1" customWidth="1"/>
    <col min="9" max="9" width="12.85546875" style="52" bestFit="1" customWidth="1"/>
    <col min="10" max="10" width="12.7109375" style="52" bestFit="1" customWidth="1"/>
    <col min="11" max="11" width="9.42578125" style="52" bestFit="1" customWidth="1"/>
    <col min="12" max="12" width="10" style="52" customWidth="1"/>
    <col min="13" max="16384" width="9.140625" style="74"/>
  </cols>
  <sheetData>
    <row r="1" spans="1:12" s="61" customFormat="1" ht="15.75">
      <c r="A1" s="255" t="s">
        <v>305</v>
      </c>
      <c r="B1" s="326"/>
      <c r="C1" s="256"/>
      <c r="D1" s="256"/>
      <c r="E1" s="256"/>
      <c r="F1" s="256"/>
      <c r="G1" s="256"/>
      <c r="H1" s="487"/>
      <c r="I1" s="487"/>
      <c r="J1" s="487"/>
      <c r="K1" s="487"/>
      <c r="L1" s="487"/>
    </row>
    <row r="2" spans="1:12" ht="17.25" customHeight="1">
      <c r="A2" s="260"/>
      <c r="B2" s="104" t="s">
        <v>1</v>
      </c>
      <c r="C2" s="65" t="s">
        <v>2</v>
      </c>
      <c r="D2" s="66" t="s">
        <v>4</v>
      </c>
      <c r="E2" s="66" t="s">
        <v>5</v>
      </c>
      <c r="F2" s="83" t="s">
        <v>310</v>
      </c>
      <c r="G2" s="66" t="s">
        <v>6</v>
      </c>
      <c r="H2" s="69" t="s">
        <v>313</v>
      </c>
      <c r="I2" s="69" t="s">
        <v>314</v>
      </c>
      <c r="J2" s="69" t="s">
        <v>315</v>
      </c>
      <c r="K2" s="69" t="s">
        <v>332</v>
      </c>
      <c r="L2" s="69" t="s">
        <v>317</v>
      </c>
    </row>
    <row r="3" spans="1:12" ht="17.25" customHeight="1">
      <c r="A3" s="260"/>
      <c r="B3" s="179">
        <v>5906564134081</v>
      </c>
      <c r="C3" s="327" t="s">
        <v>306</v>
      </c>
      <c r="D3" s="194" t="s">
        <v>438</v>
      </c>
      <c r="E3" s="66" t="e">
        <f>VLOOKUP(C3,Całość!B:G,4,0)</f>
        <v>#N/A</v>
      </c>
      <c r="F3" s="83">
        <v>23</v>
      </c>
      <c r="G3" s="485" t="e">
        <f>E3*1.23</f>
        <v>#N/A</v>
      </c>
      <c r="H3" s="488">
        <v>10</v>
      </c>
      <c r="I3" s="488" t="s">
        <v>504</v>
      </c>
      <c r="J3" s="488" t="s">
        <v>505</v>
      </c>
      <c r="K3" s="488" t="s">
        <v>506</v>
      </c>
      <c r="L3" s="489"/>
    </row>
    <row r="4" spans="1:12" ht="17.25" customHeight="1">
      <c r="A4" s="260"/>
      <c r="B4" s="179">
        <v>5906564134098</v>
      </c>
      <c r="C4" s="327" t="s">
        <v>307</v>
      </c>
      <c r="D4" s="194" t="s">
        <v>439</v>
      </c>
      <c r="E4" s="66" t="e">
        <f>VLOOKUP(C4,Całość!B:G,4,0)</f>
        <v>#N/A</v>
      </c>
      <c r="F4" s="83">
        <v>23</v>
      </c>
      <c r="G4" s="485" t="e">
        <f>E4*1.23</f>
        <v>#N/A</v>
      </c>
      <c r="H4" s="488">
        <v>10</v>
      </c>
      <c r="I4" s="488" t="s">
        <v>504</v>
      </c>
      <c r="J4" s="488" t="s">
        <v>505</v>
      </c>
      <c r="K4" s="488" t="s">
        <v>507</v>
      </c>
      <c r="L4" s="489"/>
    </row>
    <row r="5" spans="1:12" ht="17.25" customHeight="1">
      <c r="A5" s="262"/>
      <c r="B5" s="179">
        <v>5906564134104</v>
      </c>
      <c r="C5" s="327" t="s">
        <v>308</v>
      </c>
      <c r="D5" s="194" t="s">
        <v>440</v>
      </c>
      <c r="E5" s="66" t="e">
        <f>VLOOKUP(C5,Całość!B:G,4,0)</f>
        <v>#N/A</v>
      </c>
      <c r="F5" s="83">
        <v>23</v>
      </c>
      <c r="G5" s="485" t="e">
        <f>E5*1.23</f>
        <v>#N/A</v>
      </c>
      <c r="H5" s="488">
        <v>17.5</v>
      </c>
      <c r="I5" s="488" t="s">
        <v>508</v>
      </c>
      <c r="J5" s="488" t="s">
        <v>509</v>
      </c>
      <c r="K5" s="488" t="s">
        <v>510</v>
      </c>
      <c r="L5" s="48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Całość</vt:lpstr>
      <vt:lpstr>Podgrzewacze przepływowe</vt:lpstr>
      <vt:lpstr>Ogrzewacze pojemnościowe</vt:lpstr>
      <vt:lpstr>Zasobniki i wymienniki cwu</vt:lpstr>
      <vt:lpstr>Elektr.kotły co</vt:lpstr>
      <vt:lpstr>Kolektory słoneczne</vt:lpstr>
      <vt:lpstr>Pompy ciepła</vt:lpstr>
      <vt:lpstr>Magnetyzery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Michalski</dc:creator>
  <cp:lastModifiedBy>Piotr Gontarz</cp:lastModifiedBy>
  <cp:lastPrinted>2022-04-07T12:37:41Z</cp:lastPrinted>
  <dcterms:created xsi:type="dcterms:W3CDTF">2021-02-08T10:18:33Z</dcterms:created>
  <dcterms:modified xsi:type="dcterms:W3CDTF">2022-11-16T11:56:59Z</dcterms:modified>
</cp:coreProperties>
</file>